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nelson/Desktop/ACLAD/"/>
    </mc:Choice>
  </mc:AlternateContent>
  <xr:revisionPtr revIDLastSave="0" documentId="13_ncr:1_{9D9F2253-5B84-7745-A2CE-9D01C23632B0}" xr6:coauthVersionLast="47" xr6:coauthVersionMax="47" xr10:uidLastSave="{00000000-0000-0000-0000-000000000000}"/>
  <bookViews>
    <workbookView xWindow="5960" yWindow="2160" windowWidth="27640" windowHeight="16940" xr2:uid="{8A88D0C9-082A-8941-BFCD-A4A6D036FEE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D12" i="1" s="1"/>
  <c r="J36" i="1"/>
  <c r="D11" i="1"/>
  <c r="I36" i="1"/>
  <c r="D10" i="1"/>
  <c r="H36" i="1" l="1"/>
  <c r="D9" i="1" l="1"/>
  <c r="D8" i="1"/>
  <c r="D7" i="1"/>
  <c r="D6" i="1"/>
  <c r="D4" i="1"/>
  <c r="B5" i="1"/>
  <c r="D5" i="1" l="1"/>
  <c r="B13" i="1"/>
</calcChain>
</file>

<file path=xl/sharedStrings.xml><?xml version="1.0" encoding="utf-8"?>
<sst xmlns="http://schemas.openxmlformats.org/spreadsheetml/2006/main" count="51" uniqueCount="48">
  <si>
    <t>January</t>
  </si>
  <si>
    <t>February</t>
  </si>
  <si>
    <t>March</t>
  </si>
  <si>
    <t>April</t>
  </si>
  <si>
    <t>May</t>
  </si>
  <si>
    <t>Gallons</t>
  </si>
  <si>
    <t>Comments</t>
  </si>
  <si>
    <t>End of Narcissa</t>
  </si>
  <si>
    <t>MacKnight (Thyme)</t>
  </si>
  <si>
    <t>PBRC (Ginger Root)</t>
  </si>
  <si>
    <t>June</t>
  </si>
  <si>
    <t>Best Day</t>
  </si>
  <si>
    <t>1st DDWs on line</t>
  </si>
  <si>
    <t>Tree Swing (Sweetbay)</t>
  </si>
  <si>
    <t>Alta9</t>
  </si>
  <si>
    <t>Bean Field - Monitoring</t>
  </si>
  <si>
    <t>16B</t>
  </si>
  <si>
    <t>Petak (Sweetbay)</t>
  </si>
  <si>
    <t>Beanfield East (SB)</t>
  </si>
  <si>
    <t>Leon (Narcissa)</t>
  </si>
  <si>
    <t>Barth (Sweetbay)</t>
  </si>
  <si>
    <t>Parks (Cinnamon)</t>
  </si>
  <si>
    <t>Douglas (Narcissa)</t>
  </si>
  <si>
    <t>Leon (upper Cinnamon)</t>
  </si>
  <si>
    <t>Well Depth (feet)</t>
  </si>
  <si>
    <t>Date</t>
  </si>
  <si>
    <t>5 Corners Nar/GR)</t>
  </si>
  <si>
    <t>Deep Beanfield</t>
  </si>
  <si>
    <t>Leon (Nar/GR)</t>
  </si>
  <si>
    <t>King (Sweetbay)</t>
  </si>
  <si>
    <t>Avg. GPD</t>
  </si>
  <si>
    <t>ACLAD 2025 Well Output Summary</t>
  </si>
  <si>
    <t>NA</t>
  </si>
  <si>
    <t>+ 2 DDWs</t>
  </si>
  <si>
    <t>DDW</t>
  </si>
  <si>
    <t>July</t>
  </si>
  <si>
    <t>Figtree (Chiles)</t>
  </si>
  <si>
    <t>Actual Gallons July</t>
  </si>
  <si>
    <t>Narcissa/Vanderlip</t>
  </si>
  <si>
    <t>Date statarted Pumping'</t>
  </si>
  <si>
    <t>Aug</t>
  </si>
  <si>
    <t>Actual Gallons Aug</t>
  </si>
  <si>
    <t>Figtree (Nassar)</t>
  </si>
  <si>
    <t>Water Depth (feet below)</t>
  </si>
  <si>
    <t>70/195</t>
  </si>
  <si>
    <t>Sept</t>
  </si>
  <si>
    <t>Actual Gallons Sept</t>
  </si>
  <si>
    <t>Active Well Production (10/1/25)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</si>
</sst>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 val="singleAccounting"/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u/>
      <sz val="14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right"/>
    </xf>
    <xf numFmtId="164" fontId="3" fillId="0" borderId="0" xfId="1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quotePrefix="1" applyFont="1"/>
    <xf numFmtId="164" fontId="3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left"/>
    </xf>
    <xf numFmtId="0" fontId="2" fillId="2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right" indent="2"/>
    </xf>
    <xf numFmtId="164" fontId="2" fillId="0" borderId="0" xfId="1" applyNumberFormat="1" applyFont="1" applyAlignment="1">
      <alignment horizontal="center" wrapText="1"/>
    </xf>
    <xf numFmtId="0" fontId="0" fillId="2" borderId="0" xfId="0" applyFill="1"/>
    <xf numFmtId="41" fontId="2" fillId="0" borderId="0" xfId="1" applyNumberFormat="1" applyFont="1"/>
    <xf numFmtId="164" fontId="2" fillId="0" borderId="0" xfId="0" applyNumberFormat="1" applyFont="1"/>
    <xf numFmtId="0" fontId="2" fillId="0" borderId="1" xfId="0" applyFont="1" applyBorder="1" applyAlignment="1">
      <alignment horizontal="center" wrapText="1"/>
    </xf>
    <xf numFmtId="14" fontId="2" fillId="3" borderId="0" xfId="0" applyNumberFormat="1" applyFont="1" applyFill="1"/>
    <xf numFmtId="0" fontId="2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41" fontId="3" fillId="0" borderId="0" xfId="1" applyNumberFormat="1" applyFont="1" applyFill="1"/>
    <xf numFmtId="164" fontId="2" fillId="0" borderId="0" xfId="1" applyNumberFormat="1" applyFont="1" applyFill="1"/>
    <xf numFmtId="41" fontId="2" fillId="0" borderId="0" xfId="1" applyNumberFormat="1" applyFont="1" applyFill="1"/>
    <xf numFmtId="164" fontId="2" fillId="0" borderId="0" xfId="1" quotePrefix="1" applyNumberFormat="1" applyFont="1" applyAlignment="1">
      <alignment horizontal="right"/>
    </xf>
    <xf numFmtId="164" fontId="2" fillId="4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1040-2F93-774E-A1D1-25F0C0C46325}">
  <sheetPr>
    <pageSetUpPr fitToPage="1"/>
  </sheetPr>
  <dimension ref="A1:K37"/>
  <sheetViews>
    <sheetView tabSelected="1" workbookViewId="0">
      <selection activeCell="N22" sqref="N22"/>
    </sheetView>
  </sheetViews>
  <sheetFormatPr baseColWidth="10" defaultRowHeight="16" x14ac:dyDescent="0.2"/>
  <cols>
    <col min="1" max="1" width="10.83203125" customWidth="1"/>
    <col min="2" max="2" width="19.83203125" customWidth="1"/>
    <col min="3" max="3" width="2.83203125" customWidth="1"/>
    <col min="4" max="4" width="12.33203125" customWidth="1"/>
    <col min="5" max="5" width="2.83203125" customWidth="1"/>
    <col min="6" max="6" width="13.33203125" customWidth="1"/>
    <col min="7" max="7" width="2.83203125" customWidth="1"/>
    <col min="8" max="8" width="13" bestFit="1" customWidth="1"/>
    <col min="9" max="9" width="13" customWidth="1"/>
    <col min="10" max="10" width="12.83203125" customWidth="1"/>
  </cols>
  <sheetData>
    <row r="1" spans="1:11" ht="19" x14ac:dyDescent="0.25">
      <c r="A1" s="4" t="s">
        <v>31</v>
      </c>
      <c r="B1" s="4"/>
      <c r="C1" s="4"/>
      <c r="D1" s="4"/>
      <c r="E1" s="4"/>
      <c r="F1" s="4"/>
      <c r="G1" s="4"/>
      <c r="H1" s="4"/>
      <c r="I1" s="4"/>
      <c r="J1" s="4"/>
    </row>
    <row r="2" spans="1:11" ht="19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9" x14ac:dyDescent="0.25">
      <c r="A3" s="4"/>
      <c r="B3" s="9" t="s">
        <v>5</v>
      </c>
      <c r="C3" s="4"/>
      <c r="D3" s="8" t="s">
        <v>30</v>
      </c>
      <c r="E3" s="8"/>
      <c r="F3" s="8" t="s">
        <v>11</v>
      </c>
      <c r="G3" s="8"/>
      <c r="H3" s="8" t="s">
        <v>25</v>
      </c>
      <c r="I3" s="8"/>
      <c r="J3" s="10" t="s">
        <v>6</v>
      </c>
    </row>
    <row r="4" spans="1:11" ht="19" x14ac:dyDescent="0.25">
      <c r="A4" s="6" t="s">
        <v>0</v>
      </c>
      <c r="B4" s="5">
        <v>2386253</v>
      </c>
      <c r="C4" s="4"/>
      <c r="D4" s="5">
        <f>B4/31</f>
        <v>76975.903225806454</v>
      </c>
      <c r="E4" s="5"/>
      <c r="F4" s="5">
        <v>112497</v>
      </c>
      <c r="G4" s="5"/>
      <c r="H4" s="15">
        <v>45663</v>
      </c>
      <c r="I4" s="15"/>
      <c r="J4" s="4"/>
    </row>
    <row r="5" spans="1:11" ht="19" x14ac:dyDescent="0.25">
      <c r="A5" s="6" t="s">
        <v>1</v>
      </c>
      <c r="B5" s="5">
        <f>782459*2.7</f>
        <v>2112639.3000000003</v>
      </c>
      <c r="C5" s="4"/>
      <c r="D5" s="5">
        <f>B5/28</f>
        <v>75451.403571428586</v>
      </c>
      <c r="E5" s="5"/>
      <c r="F5" s="5">
        <v>100317</v>
      </c>
      <c r="G5" s="5"/>
      <c r="H5" s="15">
        <v>45716</v>
      </c>
      <c r="I5" s="15"/>
      <c r="J5" s="4"/>
    </row>
    <row r="6" spans="1:11" ht="19" x14ac:dyDescent="0.25">
      <c r="A6" s="6" t="s">
        <v>2</v>
      </c>
      <c r="B6" s="5">
        <v>2786162</v>
      </c>
      <c r="C6" s="4"/>
      <c r="D6" s="5">
        <f>B6/31</f>
        <v>89876.193548387091</v>
      </c>
      <c r="E6" s="5"/>
      <c r="F6" s="5">
        <v>132706</v>
      </c>
      <c r="G6" s="5"/>
      <c r="H6" s="15">
        <v>45740</v>
      </c>
      <c r="I6" s="15"/>
      <c r="J6" s="4" t="s">
        <v>12</v>
      </c>
    </row>
    <row r="7" spans="1:11" ht="19" x14ac:dyDescent="0.25">
      <c r="A7" s="6" t="s">
        <v>3</v>
      </c>
      <c r="B7" s="5">
        <v>2899024</v>
      </c>
      <c r="C7" s="4"/>
      <c r="D7" s="5">
        <f>B7/30</f>
        <v>96634.133333333331</v>
      </c>
      <c r="E7" s="5"/>
      <c r="F7" s="5">
        <v>137427</v>
      </c>
      <c r="G7" s="5"/>
      <c r="H7" s="15">
        <v>45749</v>
      </c>
      <c r="I7" s="15"/>
      <c r="J7" s="11" t="s">
        <v>33</v>
      </c>
    </row>
    <row r="8" spans="1:11" ht="19" x14ac:dyDescent="0.25">
      <c r="A8" s="6" t="s">
        <v>4</v>
      </c>
      <c r="B8" s="5">
        <v>3512252</v>
      </c>
      <c r="C8" s="4"/>
      <c r="D8" s="5">
        <f>B8/31</f>
        <v>113298.45161290323</v>
      </c>
      <c r="E8" s="5"/>
      <c r="F8" s="5">
        <v>150919</v>
      </c>
      <c r="G8" s="5"/>
      <c r="H8" s="15">
        <v>45798</v>
      </c>
      <c r="I8" s="15"/>
      <c r="J8" s="11" t="s">
        <v>33</v>
      </c>
    </row>
    <row r="9" spans="1:11" ht="19" x14ac:dyDescent="0.25">
      <c r="A9" s="6" t="s">
        <v>10</v>
      </c>
      <c r="B9" s="18">
        <v>3553886</v>
      </c>
      <c r="C9" s="4"/>
      <c r="D9" s="5">
        <f>B9/30</f>
        <v>118462.86666666667</v>
      </c>
      <c r="E9" s="5"/>
      <c r="F9" s="5">
        <v>229142</v>
      </c>
      <c r="G9" s="5"/>
      <c r="H9" s="15">
        <v>45837</v>
      </c>
      <c r="I9" s="15"/>
      <c r="J9" s="11" t="s">
        <v>33</v>
      </c>
    </row>
    <row r="10" spans="1:11" ht="19" x14ac:dyDescent="0.25">
      <c r="A10" s="6" t="s">
        <v>35</v>
      </c>
      <c r="B10" s="26">
        <v>6789178</v>
      </c>
      <c r="C10" s="4"/>
      <c r="D10" s="25">
        <f>B10/31</f>
        <v>219005.74193548388</v>
      </c>
      <c r="E10" s="25"/>
      <c r="F10" s="25">
        <v>306524</v>
      </c>
      <c r="G10" s="5"/>
      <c r="H10" s="15">
        <v>45843</v>
      </c>
      <c r="I10" s="15"/>
      <c r="J10" s="11"/>
    </row>
    <row r="11" spans="1:11" ht="19" x14ac:dyDescent="0.25">
      <c r="A11" s="6" t="s">
        <v>40</v>
      </c>
      <c r="B11" s="26">
        <v>5795368</v>
      </c>
      <c r="C11" s="4"/>
      <c r="D11" s="25">
        <f>B11/31</f>
        <v>186947.35483870967</v>
      </c>
      <c r="E11" s="25"/>
      <c r="F11" s="25">
        <v>241945</v>
      </c>
      <c r="G11" s="5"/>
      <c r="H11" s="15">
        <v>45871</v>
      </c>
      <c r="I11" s="15"/>
      <c r="J11" s="11"/>
    </row>
    <row r="12" spans="1:11" ht="22" x14ac:dyDescent="0.4">
      <c r="A12" s="6" t="s">
        <v>45</v>
      </c>
      <c r="B12" s="24">
        <f>J36</f>
        <v>5052175</v>
      </c>
      <c r="C12" s="4"/>
      <c r="D12" s="25">
        <f>B12/30</f>
        <v>168405.83333333334</v>
      </c>
      <c r="E12" s="25"/>
      <c r="F12" s="25">
        <v>196354</v>
      </c>
      <c r="G12" s="5"/>
      <c r="H12" s="15">
        <v>45904</v>
      </c>
      <c r="I12" s="15"/>
      <c r="J12" s="11"/>
    </row>
    <row r="13" spans="1:11" ht="19" x14ac:dyDescent="0.25">
      <c r="A13" s="4"/>
      <c r="B13" s="25">
        <f>SUM(B4:B12)</f>
        <v>34886937.299999997</v>
      </c>
      <c r="C13" s="4"/>
      <c r="D13" s="25"/>
      <c r="E13" s="25"/>
      <c r="I13" s="4"/>
      <c r="J13" s="4"/>
    </row>
    <row r="14" spans="1:11" ht="19" x14ac:dyDescent="0.25">
      <c r="A14" s="4"/>
      <c r="B14" s="4"/>
      <c r="C14" s="4"/>
      <c r="D14" s="5"/>
      <c r="E14" s="5"/>
      <c r="F14" s="5"/>
      <c r="G14" s="5"/>
      <c r="H14" s="4"/>
      <c r="I14" s="4"/>
      <c r="J14" s="4"/>
    </row>
    <row r="15" spans="1:11" ht="60" x14ac:dyDescent="0.4">
      <c r="A15" s="4" t="s">
        <v>47</v>
      </c>
      <c r="D15" s="12" t="s">
        <v>24</v>
      </c>
      <c r="E15" s="1"/>
      <c r="F15" s="12" t="s">
        <v>43</v>
      </c>
      <c r="G15" s="1"/>
      <c r="H15" s="20" t="s">
        <v>37</v>
      </c>
      <c r="I15" s="20" t="s">
        <v>41</v>
      </c>
      <c r="J15" s="20" t="s">
        <v>46</v>
      </c>
      <c r="K15" s="23" t="s">
        <v>39</v>
      </c>
    </row>
    <row r="16" spans="1:11" ht="19" x14ac:dyDescent="0.25">
      <c r="A16" s="14">
        <v>8</v>
      </c>
      <c r="B16" s="3" t="s">
        <v>13</v>
      </c>
      <c r="D16" s="3">
        <v>250</v>
      </c>
      <c r="E16" s="1"/>
      <c r="F16" s="13">
        <v>101</v>
      </c>
      <c r="G16" s="1"/>
      <c r="H16" s="5">
        <v>244848</v>
      </c>
      <c r="I16" s="5">
        <v>479420</v>
      </c>
      <c r="J16" s="28">
        <v>145321</v>
      </c>
      <c r="K16" s="21">
        <v>45849</v>
      </c>
    </row>
    <row r="17" spans="1:11" ht="20" x14ac:dyDescent="0.25">
      <c r="A17" s="14" t="s">
        <v>14</v>
      </c>
      <c r="B17" s="3" t="s">
        <v>15</v>
      </c>
      <c r="D17" s="3">
        <v>340</v>
      </c>
      <c r="E17" s="1"/>
      <c r="F17" s="16" t="s">
        <v>32</v>
      </c>
      <c r="G17" s="1"/>
      <c r="H17" s="5"/>
      <c r="I17" s="5"/>
      <c r="J17" s="5"/>
      <c r="K17" s="22"/>
    </row>
    <row r="18" spans="1:11" ht="19" x14ac:dyDescent="0.25">
      <c r="A18" s="14" t="s">
        <v>16</v>
      </c>
      <c r="B18" s="3" t="s">
        <v>17</v>
      </c>
      <c r="D18" s="3">
        <v>250</v>
      </c>
      <c r="E18" s="5"/>
      <c r="F18" s="5">
        <v>155</v>
      </c>
      <c r="G18" s="5"/>
      <c r="H18" s="5">
        <v>166489</v>
      </c>
      <c r="I18" s="5">
        <v>148954</v>
      </c>
      <c r="J18" s="5">
        <v>72543</v>
      </c>
      <c r="K18" s="21">
        <v>45728</v>
      </c>
    </row>
    <row r="19" spans="1:11" ht="19" x14ac:dyDescent="0.25">
      <c r="A19" s="14">
        <v>21</v>
      </c>
      <c r="B19" s="3" t="s">
        <v>18</v>
      </c>
      <c r="D19" s="3">
        <v>250</v>
      </c>
      <c r="E19" s="5"/>
      <c r="F19" s="5">
        <v>159</v>
      </c>
      <c r="G19" s="5"/>
      <c r="H19" s="5">
        <v>2100504</v>
      </c>
      <c r="I19" s="5">
        <v>1211610</v>
      </c>
      <c r="J19" s="28">
        <v>1026800</v>
      </c>
      <c r="K19" s="21">
        <v>45838</v>
      </c>
    </row>
    <row r="20" spans="1:11" ht="19" x14ac:dyDescent="0.25">
      <c r="A20" s="14">
        <v>22</v>
      </c>
      <c r="B20" s="3" t="s">
        <v>7</v>
      </c>
      <c r="D20" s="3">
        <v>250</v>
      </c>
      <c r="E20" s="5"/>
      <c r="F20" s="27" t="s">
        <v>44</v>
      </c>
      <c r="G20" s="5"/>
      <c r="H20" s="5">
        <v>167504</v>
      </c>
      <c r="I20" s="5">
        <v>122584</v>
      </c>
      <c r="J20" s="5">
        <v>96289</v>
      </c>
      <c r="K20" s="21">
        <v>45841</v>
      </c>
    </row>
    <row r="21" spans="1:11" ht="19" x14ac:dyDescent="0.25">
      <c r="A21" s="14">
        <v>24</v>
      </c>
      <c r="B21" s="3" t="s">
        <v>19</v>
      </c>
      <c r="D21" s="3">
        <v>250</v>
      </c>
      <c r="E21" s="5"/>
      <c r="F21" s="5">
        <v>108</v>
      </c>
      <c r="G21" s="5"/>
      <c r="H21" s="5">
        <v>2685</v>
      </c>
      <c r="I21" s="5">
        <v>1129</v>
      </c>
      <c r="J21" s="5">
        <v>0</v>
      </c>
      <c r="K21" s="21">
        <v>45777</v>
      </c>
    </row>
    <row r="22" spans="1:11" ht="19" x14ac:dyDescent="0.25">
      <c r="A22" s="14">
        <v>25</v>
      </c>
      <c r="B22" s="3" t="s">
        <v>9</v>
      </c>
      <c r="D22" s="3">
        <v>250</v>
      </c>
      <c r="E22" s="5"/>
      <c r="F22" s="5">
        <v>124</v>
      </c>
      <c r="G22" s="5"/>
      <c r="H22" s="5">
        <v>612671</v>
      </c>
      <c r="I22" s="5">
        <v>730691</v>
      </c>
      <c r="J22" s="28">
        <v>492092</v>
      </c>
      <c r="K22" s="21">
        <v>45734</v>
      </c>
    </row>
    <row r="23" spans="1:11" ht="22" x14ac:dyDescent="0.4">
      <c r="A23" s="14">
        <v>26</v>
      </c>
      <c r="B23" s="3" t="s">
        <v>20</v>
      </c>
      <c r="D23" s="3">
        <v>250</v>
      </c>
      <c r="E23" s="7"/>
      <c r="F23" s="5">
        <v>148</v>
      </c>
      <c r="G23" s="7"/>
      <c r="H23" s="5">
        <v>113676</v>
      </c>
      <c r="I23" s="5">
        <v>107082</v>
      </c>
      <c r="J23" s="5">
        <v>57540</v>
      </c>
      <c r="K23" s="21">
        <v>45772</v>
      </c>
    </row>
    <row r="24" spans="1:11" ht="19" x14ac:dyDescent="0.25">
      <c r="A24" s="14">
        <v>27</v>
      </c>
      <c r="B24" s="3" t="s">
        <v>8</v>
      </c>
      <c r="D24" s="3">
        <v>250</v>
      </c>
      <c r="E24" s="5"/>
      <c r="F24" s="5">
        <v>127</v>
      </c>
      <c r="G24" s="5"/>
      <c r="H24" s="5">
        <v>101308</v>
      </c>
      <c r="I24" s="5">
        <v>119977</v>
      </c>
      <c r="J24" s="5">
        <v>101171</v>
      </c>
      <c r="K24" s="21">
        <v>45777</v>
      </c>
    </row>
    <row r="25" spans="1:11" ht="19" x14ac:dyDescent="0.25">
      <c r="A25" s="14">
        <v>28</v>
      </c>
      <c r="B25" s="3" t="s">
        <v>21</v>
      </c>
      <c r="D25" s="3">
        <v>250</v>
      </c>
      <c r="E25" s="1"/>
      <c r="F25" s="5">
        <v>117</v>
      </c>
      <c r="G25" s="1"/>
      <c r="H25" s="5">
        <v>101268</v>
      </c>
      <c r="I25" s="5">
        <v>87090</v>
      </c>
      <c r="J25" s="5">
        <v>77931</v>
      </c>
      <c r="K25" s="21">
        <v>45772</v>
      </c>
    </row>
    <row r="26" spans="1:11" ht="19" x14ac:dyDescent="0.25">
      <c r="A26" s="14">
        <v>29</v>
      </c>
      <c r="B26" s="3" t="s">
        <v>22</v>
      </c>
      <c r="D26" s="3">
        <v>250</v>
      </c>
      <c r="F26" s="5">
        <v>102</v>
      </c>
      <c r="H26" s="5">
        <v>1310290</v>
      </c>
      <c r="I26" s="5">
        <v>1240940</v>
      </c>
      <c r="J26" s="5">
        <v>1467800</v>
      </c>
      <c r="K26" s="21">
        <v>45833</v>
      </c>
    </row>
    <row r="27" spans="1:11" ht="19" x14ac:dyDescent="0.25">
      <c r="A27" s="14">
        <v>30</v>
      </c>
      <c r="B27" s="3" t="s">
        <v>23</v>
      </c>
      <c r="D27" s="3">
        <v>190</v>
      </c>
      <c r="F27" s="27" t="s">
        <v>44</v>
      </c>
      <c r="H27" s="5">
        <v>60000</v>
      </c>
      <c r="I27" s="5">
        <v>0</v>
      </c>
      <c r="J27" s="5">
        <v>0</v>
      </c>
      <c r="K27" s="21">
        <v>45836</v>
      </c>
    </row>
    <row r="28" spans="1:11" ht="19" x14ac:dyDescent="0.25">
      <c r="H28" s="5"/>
      <c r="I28" s="5"/>
      <c r="J28" s="5"/>
    </row>
    <row r="29" spans="1:11" ht="19" x14ac:dyDescent="0.25">
      <c r="A29" s="2">
        <v>1</v>
      </c>
      <c r="B29" s="3" t="s">
        <v>28</v>
      </c>
      <c r="D29" s="3">
        <v>225</v>
      </c>
      <c r="F29" s="5">
        <v>87</v>
      </c>
      <c r="H29" s="5">
        <v>344860</v>
      </c>
      <c r="I29" s="5">
        <v>294791</v>
      </c>
      <c r="J29" s="5">
        <v>284623</v>
      </c>
    </row>
    <row r="30" spans="1:11" ht="19" x14ac:dyDescent="0.25">
      <c r="A30" s="2">
        <v>3</v>
      </c>
      <c r="B30" s="3" t="s">
        <v>42</v>
      </c>
      <c r="D30" s="3">
        <v>225</v>
      </c>
      <c r="F30" s="5">
        <v>97</v>
      </c>
      <c r="H30" s="5">
        <v>0</v>
      </c>
      <c r="I30" s="5">
        <v>105010</v>
      </c>
      <c r="J30" s="5">
        <v>78630</v>
      </c>
    </row>
    <row r="31" spans="1:11" ht="19" x14ac:dyDescent="0.25">
      <c r="A31" s="2">
        <v>10</v>
      </c>
      <c r="B31" s="3" t="s">
        <v>36</v>
      </c>
      <c r="D31" s="3">
        <v>225</v>
      </c>
      <c r="F31" s="5">
        <v>95</v>
      </c>
      <c r="H31" s="5">
        <v>23241</v>
      </c>
      <c r="I31" s="5">
        <v>71074</v>
      </c>
      <c r="J31" s="5">
        <v>39777</v>
      </c>
    </row>
    <row r="32" spans="1:11" ht="19" x14ac:dyDescent="0.25">
      <c r="A32" s="2">
        <v>11</v>
      </c>
      <c r="B32" s="3" t="s">
        <v>27</v>
      </c>
      <c r="D32" s="3">
        <v>225</v>
      </c>
      <c r="F32" s="5">
        <v>100</v>
      </c>
      <c r="H32" s="5">
        <v>349324</v>
      </c>
      <c r="I32" s="5">
        <v>304460</v>
      </c>
      <c r="J32" s="28">
        <v>172703</v>
      </c>
    </row>
    <row r="33" spans="1:10" ht="19" x14ac:dyDescent="0.25">
      <c r="A33" s="2">
        <v>12</v>
      </c>
      <c r="B33" s="3" t="s">
        <v>26</v>
      </c>
      <c r="D33" s="3">
        <v>225</v>
      </c>
      <c r="F33" s="5">
        <v>73</v>
      </c>
      <c r="H33" s="5">
        <v>256459</v>
      </c>
      <c r="I33" s="5">
        <v>68915</v>
      </c>
      <c r="J33" s="5">
        <v>242737</v>
      </c>
    </row>
    <row r="34" spans="1:10" ht="19" x14ac:dyDescent="0.25">
      <c r="A34" s="2">
        <v>13</v>
      </c>
      <c r="B34" s="3" t="s">
        <v>29</v>
      </c>
      <c r="D34" s="3">
        <v>225</v>
      </c>
      <c r="F34" s="5">
        <v>90</v>
      </c>
      <c r="H34" s="5">
        <v>466025</v>
      </c>
      <c r="I34" s="5">
        <v>352787</v>
      </c>
      <c r="J34" s="5">
        <v>357972</v>
      </c>
    </row>
    <row r="35" spans="1:10" ht="22" x14ac:dyDescent="0.4">
      <c r="A35" s="2">
        <v>15</v>
      </c>
      <c r="B35" s="3" t="s">
        <v>38</v>
      </c>
      <c r="D35" s="3">
        <v>225</v>
      </c>
      <c r="F35" s="5">
        <v>70</v>
      </c>
      <c r="H35" s="7">
        <v>368026</v>
      </c>
      <c r="I35" s="7">
        <v>348854</v>
      </c>
      <c r="J35" s="7">
        <v>338246</v>
      </c>
    </row>
    <row r="36" spans="1:10" ht="19" x14ac:dyDescent="0.25">
      <c r="A36" s="2"/>
      <c r="B36" s="3"/>
      <c r="D36" s="3"/>
      <c r="F36" s="5"/>
      <c r="H36" s="19">
        <f>SUM(H16:H35)</f>
        <v>6789178</v>
      </c>
      <c r="I36" s="19">
        <f>SUM(I16:I35)</f>
        <v>5795368</v>
      </c>
      <c r="J36" s="19">
        <f>SUM(J16:J35)</f>
        <v>5052175</v>
      </c>
    </row>
    <row r="37" spans="1:10" x14ac:dyDescent="0.2">
      <c r="A37" s="17" t="s">
        <v>34</v>
      </c>
    </row>
  </sheetData>
  <pageMargins left="0.45" right="0.45" top="0.75" bottom="0.75" header="0.3" footer="0.3"/>
  <pageSetup scale="85" orientation="portrait" horizontalDpi="0" verticalDpi="0"/>
  <ignoredErrors>
    <ignoredError sqref="D5 D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A404-19B0-2243-9075-5C4D2FF517F2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Nelson</dc:creator>
  <cp:lastModifiedBy>matthew nelson</cp:lastModifiedBy>
  <cp:lastPrinted>2025-06-09T22:08:53Z</cp:lastPrinted>
  <dcterms:created xsi:type="dcterms:W3CDTF">2025-06-09T16:01:20Z</dcterms:created>
  <dcterms:modified xsi:type="dcterms:W3CDTF">2025-10-14T00:00:16Z</dcterms:modified>
</cp:coreProperties>
</file>