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8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9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0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1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2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3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4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5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16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17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18.xml" ContentType="application/vnd.openxmlformats-officedocument.drawing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19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ordo\Documents\ACLAD\Meter Readings\"/>
    </mc:Choice>
  </mc:AlternateContent>
  <xr:revisionPtr revIDLastSave="0" documentId="13_ncr:1_{B37F4FBA-F1C2-4C25-826D-E1979C60B59A}" xr6:coauthVersionLast="47" xr6:coauthVersionMax="47" xr10:uidLastSave="{00000000-0000-0000-0000-000000000000}"/>
  <bookViews>
    <workbookView xWindow="-108" yWindow="-108" windowWidth="23256" windowHeight="12456" tabRatio="935" activeTab="2" xr2:uid="{C27A3FDD-D05A-426E-8DFA-6A96C05B733B}"/>
  </bookViews>
  <sheets>
    <sheet name="Instructions" sheetId="38" r:id="rId1"/>
    <sheet name="New Data" sheetId="58" r:id="rId2"/>
    <sheet name="New GPD" sheetId="59" r:id="rId3"/>
    <sheet name="Data Input" sheetId="28" r:id="rId4"/>
    <sheet name="Data Summary GPD" sheetId="45" r:id="rId5"/>
    <sheet name="Problems" sheetId="53" r:id="rId6"/>
    <sheet name="Water Ht" sheetId="49" r:id="rId7"/>
    <sheet name="Water Ht (Colleen)" sheetId="57" r:id="rId8"/>
    <sheet name="Well Team #" sheetId="56" r:id="rId9"/>
    <sheet name="Summary Graph" sheetId="51" r:id="rId10"/>
    <sheet name="Data Summary Gal." sheetId="50" r:id="rId11"/>
    <sheet name="Historical Data" sheetId="48" r:id="rId12"/>
    <sheet name="Well Depth Survey" sheetId="39" r:id="rId13"/>
    <sheet name="Proposed" sheetId="46" r:id="rId14"/>
    <sheet name="Well #1" sheetId="23" r:id="rId15"/>
    <sheet name="Well #2" sheetId="29" r:id="rId16"/>
    <sheet name="Well #3" sheetId="44" r:id="rId17"/>
    <sheet name="Well #4" sheetId="54" r:id="rId18"/>
    <sheet name="Well #7" sheetId="30" r:id="rId19"/>
    <sheet name="Well #10" sheetId="55" r:id="rId20"/>
    <sheet name="Well #11" sheetId="31" r:id="rId21"/>
    <sheet name="Well #12" sheetId="32" r:id="rId22"/>
    <sheet name="Well #13" sheetId="33" r:id="rId23"/>
    <sheet name="Well #15" sheetId="34" r:id="rId24"/>
    <sheet name="Well #16" sheetId="35" r:id="rId25"/>
    <sheet name="Well #17" sheetId="36" r:id="rId26"/>
    <sheet name="Well #19" sheetId="37" r:id="rId27"/>
    <sheet name="Yamaguchi" sheetId="41" r:id="rId28"/>
    <sheet name="SCE Correlation" sheetId="42" r:id="rId29"/>
  </sheets>
  <definedNames>
    <definedName name="_xlnm.Print_Area" localSheetId="3">'Data Input'!$A$68:$Z$77</definedName>
    <definedName name="_xlnm.Print_Area" localSheetId="28">'SCE Correlation'!$A$1:$L$19</definedName>
    <definedName name="_xlnm.Print_Titles" localSheetId="3">'Data Input'!$1:$3</definedName>
    <definedName name="_xlnm.Print_Titles" localSheetId="28">'SCE Correlation'!$1:$3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23" i="59" l="1"/>
  <c r="C123" i="59"/>
  <c r="D123" i="59"/>
  <c r="E123" i="59"/>
  <c r="G123" i="59"/>
  <c r="H123" i="59"/>
  <c r="I123" i="59"/>
  <c r="J123" i="59"/>
  <c r="K123" i="59"/>
  <c r="L123" i="59"/>
  <c r="M123" i="59"/>
  <c r="N123" i="59"/>
  <c r="O123" i="59"/>
  <c r="P123" i="59"/>
  <c r="Q123" i="59"/>
  <c r="R123" i="59"/>
  <c r="S123" i="59"/>
  <c r="T123" i="59"/>
  <c r="U123" i="59"/>
  <c r="V123" i="59"/>
  <c r="W123" i="59"/>
  <c r="X123" i="59"/>
  <c r="Y123" i="59"/>
  <c r="Z123" i="59"/>
  <c r="AA123" i="59"/>
  <c r="AB123" i="59"/>
  <c r="B124" i="59"/>
  <c r="C124" i="59"/>
  <c r="D124" i="59"/>
  <c r="E124" i="59"/>
  <c r="G124" i="59"/>
  <c r="H124" i="59"/>
  <c r="I124" i="59"/>
  <c r="J124" i="59"/>
  <c r="K124" i="59"/>
  <c r="L124" i="59"/>
  <c r="M124" i="59"/>
  <c r="N124" i="59"/>
  <c r="O124" i="59"/>
  <c r="P124" i="59"/>
  <c r="Q124" i="59"/>
  <c r="R124" i="59"/>
  <c r="S124" i="59"/>
  <c r="T124" i="59"/>
  <c r="U124" i="59"/>
  <c r="V124" i="59"/>
  <c r="W124" i="59"/>
  <c r="X124" i="59"/>
  <c r="Y124" i="59"/>
  <c r="Z124" i="59"/>
  <c r="AA124" i="59"/>
  <c r="AB124" i="59"/>
  <c r="B125" i="59"/>
  <c r="C125" i="59"/>
  <c r="D125" i="59"/>
  <c r="E125" i="59"/>
  <c r="G125" i="59"/>
  <c r="H125" i="59"/>
  <c r="I125" i="59"/>
  <c r="J125" i="59"/>
  <c r="K125" i="59"/>
  <c r="L125" i="59"/>
  <c r="M125" i="59"/>
  <c r="N125" i="59"/>
  <c r="O125" i="59"/>
  <c r="P125" i="59"/>
  <c r="Q125" i="59"/>
  <c r="R125" i="59"/>
  <c r="S125" i="59"/>
  <c r="T125" i="59"/>
  <c r="U125" i="59"/>
  <c r="V125" i="59"/>
  <c r="W125" i="59"/>
  <c r="X125" i="59"/>
  <c r="Y125" i="59"/>
  <c r="Z125" i="59"/>
  <c r="AA125" i="59"/>
  <c r="AB125" i="59"/>
  <c r="B126" i="59"/>
  <c r="C126" i="59"/>
  <c r="D126" i="59"/>
  <c r="E126" i="59"/>
  <c r="G126" i="59"/>
  <c r="H126" i="59"/>
  <c r="I126" i="59"/>
  <c r="J126" i="59"/>
  <c r="K126" i="59"/>
  <c r="L126" i="59"/>
  <c r="M126" i="59"/>
  <c r="N126" i="59"/>
  <c r="O126" i="59"/>
  <c r="P126" i="59"/>
  <c r="Q126" i="59"/>
  <c r="R126" i="59"/>
  <c r="S126" i="59"/>
  <c r="T126" i="59"/>
  <c r="U126" i="59"/>
  <c r="V126" i="59"/>
  <c r="W126" i="59"/>
  <c r="X126" i="59"/>
  <c r="Y126" i="59"/>
  <c r="Z126" i="59"/>
  <c r="AA126" i="59"/>
  <c r="AB126" i="59"/>
  <c r="B127" i="59"/>
  <c r="C127" i="59"/>
  <c r="D127" i="59"/>
  <c r="E127" i="59"/>
  <c r="G127" i="59"/>
  <c r="H127" i="59"/>
  <c r="I127" i="59"/>
  <c r="J127" i="59"/>
  <c r="K127" i="59"/>
  <c r="L127" i="59"/>
  <c r="M127" i="59"/>
  <c r="N127" i="59"/>
  <c r="O127" i="59"/>
  <c r="P127" i="59"/>
  <c r="Q127" i="59"/>
  <c r="R127" i="59"/>
  <c r="S127" i="59"/>
  <c r="T127" i="59"/>
  <c r="U127" i="59"/>
  <c r="V127" i="59"/>
  <c r="W127" i="59"/>
  <c r="X127" i="59"/>
  <c r="Y127" i="59"/>
  <c r="Z127" i="59"/>
  <c r="AA127" i="59"/>
  <c r="AB127" i="59"/>
  <c r="C2" i="58" l="1"/>
  <c r="B2" i="58"/>
  <c r="D2" i="58"/>
  <c r="E2" i="58"/>
  <c r="F2" i="58"/>
  <c r="G2" i="58"/>
  <c r="H2" i="58"/>
  <c r="I2" i="58"/>
  <c r="J2" i="58"/>
  <c r="K2" i="58"/>
  <c r="L2" i="58"/>
  <c r="M2" i="58"/>
  <c r="N2" i="58"/>
  <c r="O2" i="58"/>
  <c r="P2" i="58"/>
  <c r="Q2" i="58"/>
  <c r="R2" i="58"/>
  <c r="S2" i="58"/>
  <c r="T2" i="58"/>
  <c r="U2" i="58"/>
  <c r="V2" i="58"/>
  <c r="W2" i="58"/>
  <c r="X2" i="58"/>
  <c r="Y2" i="58"/>
  <c r="Z2" i="58"/>
  <c r="AA2" i="58"/>
  <c r="AB2" i="58"/>
  <c r="AC2" i="58"/>
  <c r="AE148" i="59"/>
  <c r="AD148" i="59"/>
  <c r="AA148" i="59"/>
  <c r="AB148" i="59"/>
  <c r="Z148" i="59"/>
  <c r="Y148" i="59"/>
  <c r="AE147" i="59"/>
  <c r="AD147" i="59"/>
  <c r="AA147" i="59"/>
  <c r="AB147" i="59"/>
  <c r="Z147" i="59"/>
  <c r="Y147" i="59"/>
  <c r="AE146" i="59"/>
  <c r="AD146" i="59"/>
  <c r="AA146" i="59"/>
  <c r="AB146" i="59"/>
  <c r="Z146" i="59"/>
  <c r="Y146" i="59"/>
  <c r="AE145" i="59"/>
  <c r="AD145" i="59"/>
  <c r="AA145" i="59"/>
  <c r="AB145" i="59"/>
  <c r="Z145" i="59"/>
  <c r="Y145" i="59"/>
  <c r="AE144" i="59"/>
  <c r="AD144" i="59"/>
  <c r="AA144" i="59"/>
  <c r="AB144" i="59"/>
  <c r="Z144" i="59"/>
  <c r="Y144" i="59"/>
  <c r="AE143" i="59"/>
  <c r="AD143" i="59"/>
  <c r="AA143" i="59"/>
  <c r="AB143" i="59"/>
  <c r="Z143" i="59"/>
  <c r="Y143" i="59"/>
  <c r="AE142" i="59"/>
  <c r="AD142" i="59"/>
  <c r="AA142" i="59"/>
  <c r="AB142" i="59"/>
  <c r="Z142" i="59"/>
  <c r="Y142" i="59"/>
  <c r="AE141" i="59"/>
  <c r="AD141" i="59"/>
  <c r="AA141" i="59"/>
  <c r="AB141" i="59"/>
  <c r="Z141" i="59"/>
  <c r="Y141" i="59"/>
  <c r="AE140" i="59"/>
  <c r="AD140" i="59"/>
  <c r="AA140" i="59"/>
  <c r="AB140" i="59"/>
  <c r="Z140" i="59"/>
  <c r="Y140" i="59"/>
  <c r="AE139" i="59"/>
  <c r="AD139" i="59"/>
  <c r="AA139" i="59"/>
  <c r="AB139" i="59"/>
  <c r="Z139" i="59"/>
  <c r="Y139" i="59"/>
  <c r="AE138" i="59"/>
  <c r="AD138" i="59"/>
  <c r="AA138" i="59"/>
  <c r="AB138" i="59"/>
  <c r="Z138" i="59"/>
  <c r="Y138" i="59"/>
  <c r="AE137" i="59"/>
  <c r="AD137" i="59"/>
  <c r="AA137" i="59"/>
  <c r="AB137" i="59"/>
  <c r="Z137" i="59"/>
  <c r="Y137" i="59"/>
  <c r="AE136" i="59"/>
  <c r="AD136" i="59"/>
  <c r="AA136" i="59"/>
  <c r="AB136" i="59"/>
  <c r="Z136" i="59"/>
  <c r="Y136" i="59"/>
  <c r="AE135" i="59"/>
  <c r="AD135" i="59"/>
  <c r="AA135" i="59"/>
  <c r="AB135" i="59"/>
  <c r="Z135" i="59"/>
  <c r="Y135" i="59"/>
  <c r="AE134" i="59"/>
  <c r="AD134" i="59"/>
  <c r="AA134" i="59"/>
  <c r="AB134" i="59"/>
  <c r="Z134" i="59"/>
  <c r="Y134" i="59"/>
  <c r="AE133" i="59"/>
  <c r="AD133" i="59"/>
  <c r="AA133" i="59"/>
  <c r="AB133" i="59"/>
  <c r="Z133" i="59"/>
  <c r="Y133" i="59"/>
  <c r="AE132" i="59"/>
  <c r="AD132" i="59"/>
  <c r="AA132" i="59"/>
  <c r="AB132" i="59"/>
  <c r="Z132" i="59"/>
  <c r="Y132" i="59"/>
  <c r="AE131" i="59"/>
  <c r="AD131" i="59"/>
  <c r="AA131" i="59"/>
  <c r="AB131" i="59"/>
  <c r="Z131" i="59"/>
  <c r="Y131" i="59"/>
  <c r="AE130" i="59"/>
  <c r="AD130" i="59"/>
  <c r="AA130" i="59"/>
  <c r="AB130" i="59"/>
  <c r="Z130" i="59"/>
  <c r="Y130" i="59"/>
  <c r="AE129" i="59"/>
  <c r="AD129" i="59"/>
  <c r="AA129" i="59"/>
  <c r="AB129" i="59"/>
  <c r="Z129" i="59"/>
  <c r="Y129" i="59"/>
  <c r="AE128" i="59"/>
  <c r="AD128" i="59"/>
  <c r="AA128" i="59"/>
  <c r="AB128" i="59"/>
  <c r="Z128" i="59"/>
  <c r="Y128" i="59"/>
  <c r="AE127" i="59"/>
  <c r="AD127" i="59"/>
  <c r="AE126" i="59"/>
  <c r="AD126" i="59"/>
  <c r="AE125" i="59"/>
  <c r="AD125" i="59"/>
  <c r="AE124" i="59"/>
  <c r="AD124" i="59"/>
  <c r="AE123" i="59"/>
  <c r="AD123" i="59"/>
  <c r="A135" i="59"/>
  <c r="B135" i="59"/>
  <c r="AF135" i="59" s="1"/>
  <c r="C135" i="59"/>
  <c r="D135" i="59"/>
  <c r="E135" i="59"/>
  <c r="F135" i="59"/>
  <c r="G135" i="59"/>
  <c r="H135" i="59"/>
  <c r="I135" i="59"/>
  <c r="J135" i="59"/>
  <c r="K135" i="59"/>
  <c r="L135" i="59"/>
  <c r="M135" i="59"/>
  <c r="N135" i="59"/>
  <c r="O135" i="59"/>
  <c r="P135" i="59"/>
  <c r="Q135" i="59"/>
  <c r="R135" i="59"/>
  <c r="S135" i="59"/>
  <c r="T135" i="59"/>
  <c r="U135" i="59"/>
  <c r="V135" i="59"/>
  <c r="W135" i="59"/>
  <c r="X135" i="59"/>
  <c r="A136" i="59"/>
  <c r="B136" i="59"/>
  <c r="AF136" i="59" s="1"/>
  <c r="C136" i="59"/>
  <c r="D136" i="59"/>
  <c r="E136" i="59"/>
  <c r="F136" i="59"/>
  <c r="G136" i="59"/>
  <c r="H136" i="59"/>
  <c r="I136" i="59"/>
  <c r="J136" i="59"/>
  <c r="K136" i="59"/>
  <c r="L136" i="59"/>
  <c r="M136" i="59"/>
  <c r="N136" i="59"/>
  <c r="O136" i="59"/>
  <c r="P136" i="59"/>
  <c r="Q136" i="59"/>
  <c r="R136" i="59"/>
  <c r="S136" i="59"/>
  <c r="T136" i="59"/>
  <c r="U136" i="59"/>
  <c r="V136" i="59"/>
  <c r="W136" i="59"/>
  <c r="X136" i="59"/>
  <c r="A137" i="59"/>
  <c r="B137" i="59"/>
  <c r="AF137" i="59" s="1"/>
  <c r="C137" i="59"/>
  <c r="D137" i="59"/>
  <c r="E137" i="59"/>
  <c r="F137" i="59"/>
  <c r="G137" i="59"/>
  <c r="H137" i="59"/>
  <c r="I137" i="59"/>
  <c r="J137" i="59"/>
  <c r="K137" i="59"/>
  <c r="L137" i="59"/>
  <c r="M137" i="59"/>
  <c r="N137" i="59"/>
  <c r="O137" i="59"/>
  <c r="P137" i="59"/>
  <c r="Q137" i="59"/>
  <c r="R137" i="59"/>
  <c r="S137" i="59"/>
  <c r="T137" i="59"/>
  <c r="U137" i="59"/>
  <c r="V137" i="59"/>
  <c r="W137" i="59"/>
  <c r="X137" i="59"/>
  <c r="A138" i="59"/>
  <c r="B138" i="59"/>
  <c r="AF138" i="59" s="1"/>
  <c r="C138" i="59"/>
  <c r="D138" i="59"/>
  <c r="E138" i="59"/>
  <c r="F138" i="59"/>
  <c r="G138" i="59"/>
  <c r="H138" i="59"/>
  <c r="I138" i="59"/>
  <c r="J138" i="59"/>
  <c r="K138" i="59"/>
  <c r="L138" i="59"/>
  <c r="M138" i="59"/>
  <c r="N138" i="59"/>
  <c r="O138" i="59"/>
  <c r="P138" i="59"/>
  <c r="Q138" i="59"/>
  <c r="R138" i="59"/>
  <c r="S138" i="59"/>
  <c r="T138" i="59"/>
  <c r="U138" i="59"/>
  <c r="V138" i="59"/>
  <c r="W138" i="59"/>
  <c r="X138" i="59"/>
  <c r="A139" i="59"/>
  <c r="B139" i="59"/>
  <c r="AF139" i="59" s="1"/>
  <c r="C139" i="59"/>
  <c r="D139" i="59"/>
  <c r="E139" i="59"/>
  <c r="F139" i="59"/>
  <c r="G139" i="59"/>
  <c r="H139" i="59"/>
  <c r="I139" i="59"/>
  <c r="J139" i="59"/>
  <c r="K139" i="59"/>
  <c r="L139" i="59"/>
  <c r="M139" i="59"/>
  <c r="N139" i="59"/>
  <c r="O139" i="59"/>
  <c r="P139" i="59"/>
  <c r="Q139" i="59"/>
  <c r="R139" i="59"/>
  <c r="S139" i="59"/>
  <c r="T139" i="59"/>
  <c r="U139" i="59"/>
  <c r="V139" i="59"/>
  <c r="W139" i="59"/>
  <c r="X139" i="59"/>
  <c r="A140" i="59"/>
  <c r="B140" i="59"/>
  <c r="AF140" i="59" s="1"/>
  <c r="C140" i="59"/>
  <c r="D140" i="59"/>
  <c r="E140" i="59"/>
  <c r="F140" i="59"/>
  <c r="G140" i="59"/>
  <c r="H140" i="59"/>
  <c r="I140" i="59"/>
  <c r="J140" i="59"/>
  <c r="K140" i="59"/>
  <c r="L140" i="59"/>
  <c r="M140" i="59"/>
  <c r="N140" i="59"/>
  <c r="O140" i="59"/>
  <c r="P140" i="59"/>
  <c r="Q140" i="59"/>
  <c r="R140" i="59"/>
  <c r="S140" i="59"/>
  <c r="T140" i="59"/>
  <c r="U140" i="59"/>
  <c r="V140" i="59"/>
  <c r="W140" i="59"/>
  <c r="X140" i="59"/>
  <c r="A141" i="59"/>
  <c r="B141" i="59"/>
  <c r="AF141" i="59" s="1"/>
  <c r="C141" i="59"/>
  <c r="D141" i="59"/>
  <c r="E141" i="59"/>
  <c r="F141" i="59"/>
  <c r="G141" i="59"/>
  <c r="H141" i="59"/>
  <c r="I141" i="59"/>
  <c r="J141" i="59"/>
  <c r="K141" i="59"/>
  <c r="L141" i="59"/>
  <c r="M141" i="59"/>
  <c r="N141" i="59"/>
  <c r="O141" i="59"/>
  <c r="P141" i="59"/>
  <c r="Q141" i="59"/>
  <c r="R141" i="59"/>
  <c r="S141" i="59"/>
  <c r="T141" i="59"/>
  <c r="U141" i="59"/>
  <c r="V141" i="59"/>
  <c r="W141" i="59"/>
  <c r="X141" i="59"/>
  <c r="A142" i="59"/>
  <c r="B142" i="59"/>
  <c r="AF142" i="59" s="1"/>
  <c r="C142" i="59"/>
  <c r="D142" i="59"/>
  <c r="E142" i="59"/>
  <c r="F142" i="59"/>
  <c r="G142" i="59"/>
  <c r="H142" i="59"/>
  <c r="I142" i="59"/>
  <c r="J142" i="59"/>
  <c r="K142" i="59"/>
  <c r="L142" i="59"/>
  <c r="M142" i="59"/>
  <c r="N142" i="59"/>
  <c r="O142" i="59"/>
  <c r="P142" i="59"/>
  <c r="Q142" i="59"/>
  <c r="R142" i="59"/>
  <c r="S142" i="59"/>
  <c r="T142" i="59"/>
  <c r="U142" i="59"/>
  <c r="V142" i="59"/>
  <c r="W142" i="59"/>
  <c r="X142" i="59"/>
  <c r="A143" i="59"/>
  <c r="B143" i="59"/>
  <c r="AF143" i="59" s="1"/>
  <c r="C143" i="59"/>
  <c r="D143" i="59"/>
  <c r="E143" i="59"/>
  <c r="F143" i="59"/>
  <c r="G143" i="59"/>
  <c r="H143" i="59"/>
  <c r="I143" i="59"/>
  <c r="J143" i="59"/>
  <c r="K143" i="59"/>
  <c r="L143" i="59"/>
  <c r="M143" i="59"/>
  <c r="N143" i="59"/>
  <c r="O143" i="59"/>
  <c r="P143" i="59"/>
  <c r="Q143" i="59"/>
  <c r="R143" i="59"/>
  <c r="S143" i="59"/>
  <c r="T143" i="59"/>
  <c r="U143" i="59"/>
  <c r="V143" i="59"/>
  <c r="W143" i="59"/>
  <c r="X143" i="59"/>
  <c r="A144" i="59"/>
  <c r="B144" i="59"/>
  <c r="AF144" i="59" s="1"/>
  <c r="C144" i="59"/>
  <c r="D144" i="59"/>
  <c r="E144" i="59"/>
  <c r="F144" i="59"/>
  <c r="G144" i="59"/>
  <c r="H144" i="59"/>
  <c r="I144" i="59"/>
  <c r="J144" i="59"/>
  <c r="K144" i="59"/>
  <c r="L144" i="59"/>
  <c r="M144" i="59"/>
  <c r="N144" i="59"/>
  <c r="O144" i="59"/>
  <c r="P144" i="59"/>
  <c r="Q144" i="59"/>
  <c r="R144" i="59"/>
  <c r="S144" i="59"/>
  <c r="T144" i="59"/>
  <c r="U144" i="59"/>
  <c r="V144" i="59"/>
  <c r="W144" i="59"/>
  <c r="X144" i="59"/>
  <c r="A145" i="59"/>
  <c r="B145" i="59"/>
  <c r="AF145" i="59" s="1"/>
  <c r="C145" i="59"/>
  <c r="D145" i="59"/>
  <c r="E145" i="59"/>
  <c r="F145" i="59"/>
  <c r="G145" i="59"/>
  <c r="H145" i="59"/>
  <c r="I145" i="59"/>
  <c r="J145" i="59"/>
  <c r="K145" i="59"/>
  <c r="L145" i="59"/>
  <c r="M145" i="59"/>
  <c r="N145" i="59"/>
  <c r="O145" i="59"/>
  <c r="P145" i="59"/>
  <c r="Q145" i="59"/>
  <c r="R145" i="59"/>
  <c r="S145" i="59"/>
  <c r="T145" i="59"/>
  <c r="U145" i="59"/>
  <c r="V145" i="59"/>
  <c r="W145" i="59"/>
  <c r="X145" i="59"/>
  <c r="A146" i="59"/>
  <c r="B146" i="59"/>
  <c r="AF146" i="59" s="1"/>
  <c r="C146" i="59"/>
  <c r="D146" i="59"/>
  <c r="E146" i="59"/>
  <c r="F146" i="59"/>
  <c r="G146" i="59"/>
  <c r="H146" i="59"/>
  <c r="I146" i="59"/>
  <c r="J146" i="59"/>
  <c r="K146" i="59"/>
  <c r="L146" i="59"/>
  <c r="M146" i="59"/>
  <c r="N146" i="59"/>
  <c r="O146" i="59"/>
  <c r="P146" i="59"/>
  <c r="Q146" i="59"/>
  <c r="R146" i="59"/>
  <c r="S146" i="59"/>
  <c r="T146" i="59"/>
  <c r="U146" i="59"/>
  <c r="V146" i="59"/>
  <c r="W146" i="59"/>
  <c r="X146" i="59"/>
  <c r="A147" i="59"/>
  <c r="B147" i="59"/>
  <c r="AF147" i="59" s="1"/>
  <c r="C147" i="59"/>
  <c r="D147" i="59"/>
  <c r="E147" i="59"/>
  <c r="F147" i="59"/>
  <c r="G147" i="59"/>
  <c r="H147" i="59"/>
  <c r="I147" i="59"/>
  <c r="J147" i="59"/>
  <c r="K147" i="59"/>
  <c r="L147" i="59"/>
  <c r="M147" i="59"/>
  <c r="N147" i="59"/>
  <c r="O147" i="59"/>
  <c r="P147" i="59"/>
  <c r="Q147" i="59"/>
  <c r="R147" i="59"/>
  <c r="S147" i="59"/>
  <c r="T147" i="59"/>
  <c r="U147" i="59"/>
  <c r="V147" i="59"/>
  <c r="W147" i="59"/>
  <c r="X147" i="59"/>
  <c r="A148" i="59"/>
  <c r="B148" i="59"/>
  <c r="AF148" i="59" s="1"/>
  <c r="C148" i="59"/>
  <c r="D148" i="59"/>
  <c r="E148" i="59"/>
  <c r="F148" i="59"/>
  <c r="G148" i="59"/>
  <c r="H148" i="59"/>
  <c r="I148" i="59"/>
  <c r="J148" i="59"/>
  <c r="K148" i="59"/>
  <c r="L148" i="59"/>
  <c r="M148" i="59"/>
  <c r="N148" i="59"/>
  <c r="O148" i="59"/>
  <c r="P148" i="59"/>
  <c r="Q148" i="59"/>
  <c r="R148" i="59"/>
  <c r="S148" i="59"/>
  <c r="T148" i="59"/>
  <c r="U148" i="59"/>
  <c r="V148" i="59"/>
  <c r="W148" i="59"/>
  <c r="X148" i="59"/>
  <c r="X73" i="59"/>
  <c r="X74" i="59"/>
  <c r="X75" i="59"/>
  <c r="X76" i="59"/>
  <c r="X77" i="59"/>
  <c r="X78" i="59"/>
  <c r="X79" i="59"/>
  <c r="X80" i="59"/>
  <c r="X81" i="59"/>
  <c r="X82" i="59"/>
  <c r="X83" i="59"/>
  <c r="X84" i="59"/>
  <c r="X85" i="59"/>
  <c r="X86" i="59"/>
  <c r="X87" i="59"/>
  <c r="X88" i="59"/>
  <c r="X89" i="59"/>
  <c r="X90" i="59"/>
  <c r="X91" i="59"/>
  <c r="X92" i="59"/>
  <c r="X93" i="59"/>
  <c r="X94" i="59"/>
  <c r="X95" i="59"/>
  <c r="X96" i="59"/>
  <c r="X97" i="59"/>
  <c r="X98" i="59"/>
  <c r="X99" i="59"/>
  <c r="X100" i="59"/>
  <c r="X101" i="59"/>
  <c r="X102" i="59"/>
  <c r="X103" i="59"/>
  <c r="X104" i="59"/>
  <c r="X105" i="59"/>
  <c r="X106" i="59"/>
  <c r="X107" i="59"/>
  <c r="X108" i="59"/>
  <c r="X109" i="59"/>
  <c r="X110" i="59"/>
  <c r="X111" i="59"/>
  <c r="X112" i="59"/>
  <c r="X113" i="59"/>
  <c r="X114" i="59"/>
  <c r="X115" i="59"/>
  <c r="X116" i="59"/>
  <c r="X117" i="59"/>
  <c r="X118" i="59"/>
  <c r="X119" i="59"/>
  <c r="X120" i="59"/>
  <c r="X121" i="59"/>
  <c r="X122" i="59"/>
  <c r="X128" i="59"/>
  <c r="X129" i="59"/>
  <c r="X130" i="59"/>
  <c r="X131" i="59"/>
  <c r="X132" i="59"/>
  <c r="X133" i="59"/>
  <c r="X134" i="59"/>
  <c r="X72" i="59"/>
  <c r="M115" i="59"/>
  <c r="N115" i="59"/>
  <c r="O115" i="59"/>
  <c r="P115" i="59"/>
  <c r="Q115" i="59"/>
  <c r="R115" i="59"/>
  <c r="S115" i="59"/>
  <c r="T115" i="59"/>
  <c r="U115" i="59"/>
  <c r="V115" i="59"/>
  <c r="W115" i="59"/>
  <c r="Y115" i="59"/>
  <c r="Z115" i="59"/>
  <c r="AB115" i="59"/>
  <c r="AA115" i="59"/>
  <c r="AD115" i="59"/>
  <c r="AE115" i="59"/>
  <c r="M116" i="59"/>
  <c r="N116" i="59"/>
  <c r="O116" i="59"/>
  <c r="P116" i="59"/>
  <c r="Q116" i="59"/>
  <c r="R116" i="59"/>
  <c r="S116" i="59"/>
  <c r="T116" i="59"/>
  <c r="U116" i="59"/>
  <c r="V116" i="59"/>
  <c r="W116" i="59"/>
  <c r="Y116" i="59"/>
  <c r="Z116" i="59"/>
  <c r="AB116" i="59"/>
  <c r="AA116" i="59"/>
  <c r="AD116" i="59"/>
  <c r="AE116" i="59"/>
  <c r="M117" i="59"/>
  <c r="N117" i="59"/>
  <c r="O117" i="59"/>
  <c r="P117" i="59"/>
  <c r="Q117" i="59"/>
  <c r="R117" i="59"/>
  <c r="S117" i="59"/>
  <c r="T117" i="59"/>
  <c r="U117" i="59"/>
  <c r="V117" i="59"/>
  <c r="W117" i="59"/>
  <c r="Y117" i="59"/>
  <c r="Z117" i="59"/>
  <c r="AB117" i="59"/>
  <c r="AA117" i="59"/>
  <c r="AD117" i="59"/>
  <c r="AE117" i="59"/>
  <c r="M118" i="59"/>
  <c r="N118" i="59"/>
  <c r="O118" i="59"/>
  <c r="P118" i="59"/>
  <c r="Q118" i="59"/>
  <c r="R118" i="59"/>
  <c r="S118" i="59"/>
  <c r="T118" i="59"/>
  <c r="U118" i="59"/>
  <c r="V118" i="59"/>
  <c r="W118" i="59"/>
  <c r="Y118" i="59"/>
  <c r="Z118" i="59"/>
  <c r="AB118" i="59"/>
  <c r="AA118" i="59"/>
  <c r="AD118" i="59"/>
  <c r="AE118" i="59"/>
  <c r="M119" i="59"/>
  <c r="N119" i="59"/>
  <c r="O119" i="59"/>
  <c r="P119" i="59"/>
  <c r="Q119" i="59"/>
  <c r="R119" i="59"/>
  <c r="S119" i="59"/>
  <c r="T119" i="59"/>
  <c r="U119" i="59"/>
  <c r="V119" i="59"/>
  <c r="W119" i="59"/>
  <c r="Y119" i="59"/>
  <c r="Z119" i="59"/>
  <c r="AB119" i="59"/>
  <c r="AA119" i="59"/>
  <c r="AD119" i="59"/>
  <c r="AE119" i="59"/>
  <c r="M120" i="59"/>
  <c r="N120" i="59"/>
  <c r="O120" i="59"/>
  <c r="P120" i="59"/>
  <c r="Q120" i="59"/>
  <c r="R120" i="59"/>
  <c r="S120" i="59"/>
  <c r="T120" i="59"/>
  <c r="U120" i="59"/>
  <c r="V120" i="59"/>
  <c r="W120" i="59"/>
  <c r="Y120" i="59"/>
  <c r="Z120" i="59"/>
  <c r="AB120" i="59"/>
  <c r="AA120" i="59"/>
  <c r="AD120" i="59"/>
  <c r="AE120" i="59"/>
  <c r="M121" i="59"/>
  <c r="N121" i="59"/>
  <c r="O121" i="59"/>
  <c r="P121" i="59"/>
  <c r="Q121" i="59"/>
  <c r="R121" i="59"/>
  <c r="S121" i="59"/>
  <c r="T121" i="59"/>
  <c r="U121" i="59"/>
  <c r="V121" i="59"/>
  <c r="W121" i="59"/>
  <c r="Y121" i="59"/>
  <c r="Z121" i="59"/>
  <c r="AB121" i="59"/>
  <c r="AA121" i="59"/>
  <c r="AD121" i="59"/>
  <c r="AE121" i="59"/>
  <c r="N122" i="59"/>
  <c r="O122" i="59"/>
  <c r="P122" i="59"/>
  <c r="Q122" i="59"/>
  <c r="R122" i="59"/>
  <c r="S122" i="59"/>
  <c r="T122" i="59"/>
  <c r="U122" i="59"/>
  <c r="V122" i="59"/>
  <c r="W122" i="59"/>
  <c r="Y122" i="59"/>
  <c r="Z122" i="59"/>
  <c r="AB122" i="59"/>
  <c r="AA122" i="59"/>
  <c r="AD122" i="59"/>
  <c r="AE122" i="59"/>
  <c r="B102" i="59"/>
  <c r="C102" i="59"/>
  <c r="D102" i="59"/>
  <c r="E102" i="59"/>
  <c r="F102" i="59"/>
  <c r="G102" i="59"/>
  <c r="H102" i="59"/>
  <c r="I102" i="59"/>
  <c r="J102" i="59"/>
  <c r="K102" i="59"/>
  <c r="L102" i="59"/>
  <c r="M102" i="59"/>
  <c r="N102" i="59"/>
  <c r="O102" i="59"/>
  <c r="P102" i="59"/>
  <c r="Q102" i="59"/>
  <c r="R102" i="59"/>
  <c r="S102" i="59"/>
  <c r="T102" i="59"/>
  <c r="U102" i="59"/>
  <c r="V102" i="59"/>
  <c r="W102" i="59"/>
  <c r="B103" i="59"/>
  <c r="C103" i="59"/>
  <c r="D103" i="59"/>
  <c r="E103" i="59"/>
  <c r="F103" i="59"/>
  <c r="G103" i="59"/>
  <c r="H103" i="59"/>
  <c r="I103" i="59"/>
  <c r="J103" i="59"/>
  <c r="K103" i="59"/>
  <c r="L103" i="59"/>
  <c r="M103" i="59"/>
  <c r="N103" i="59"/>
  <c r="O103" i="59"/>
  <c r="P103" i="59"/>
  <c r="Q103" i="59"/>
  <c r="R103" i="59"/>
  <c r="S103" i="59"/>
  <c r="T103" i="59"/>
  <c r="U103" i="59"/>
  <c r="V103" i="59"/>
  <c r="W103" i="59"/>
  <c r="B104" i="59"/>
  <c r="C104" i="59"/>
  <c r="D104" i="59"/>
  <c r="E104" i="59"/>
  <c r="F104" i="59"/>
  <c r="G104" i="59"/>
  <c r="H104" i="59"/>
  <c r="I104" i="59"/>
  <c r="J104" i="59"/>
  <c r="K104" i="59"/>
  <c r="L104" i="59"/>
  <c r="M104" i="59"/>
  <c r="N104" i="59"/>
  <c r="O104" i="59"/>
  <c r="P104" i="59"/>
  <c r="Q104" i="59"/>
  <c r="R104" i="59"/>
  <c r="S104" i="59"/>
  <c r="T104" i="59"/>
  <c r="U104" i="59"/>
  <c r="V104" i="59"/>
  <c r="W104" i="59"/>
  <c r="B105" i="59"/>
  <c r="C105" i="59"/>
  <c r="D105" i="59"/>
  <c r="E105" i="59"/>
  <c r="F105" i="59"/>
  <c r="G105" i="59"/>
  <c r="H105" i="59"/>
  <c r="I105" i="59"/>
  <c r="J105" i="59"/>
  <c r="K105" i="59"/>
  <c r="L105" i="59"/>
  <c r="M105" i="59"/>
  <c r="N105" i="59"/>
  <c r="O105" i="59"/>
  <c r="P105" i="59"/>
  <c r="Q105" i="59"/>
  <c r="R105" i="59"/>
  <c r="S105" i="59"/>
  <c r="T105" i="59"/>
  <c r="U105" i="59"/>
  <c r="V105" i="59"/>
  <c r="W105" i="59"/>
  <c r="B106" i="59"/>
  <c r="C106" i="59"/>
  <c r="D106" i="59"/>
  <c r="E106" i="59"/>
  <c r="F106" i="59"/>
  <c r="G106" i="59"/>
  <c r="H106" i="59"/>
  <c r="I106" i="59"/>
  <c r="J106" i="59"/>
  <c r="K106" i="59"/>
  <c r="L106" i="59"/>
  <c r="M106" i="59"/>
  <c r="N106" i="59"/>
  <c r="O106" i="59"/>
  <c r="P106" i="59"/>
  <c r="Q106" i="59"/>
  <c r="R106" i="59"/>
  <c r="S106" i="59"/>
  <c r="T106" i="59"/>
  <c r="U106" i="59"/>
  <c r="V106" i="59"/>
  <c r="W106" i="59"/>
  <c r="B107" i="59"/>
  <c r="C107" i="59"/>
  <c r="D107" i="59"/>
  <c r="E107" i="59"/>
  <c r="F107" i="59"/>
  <c r="G107" i="59"/>
  <c r="H107" i="59"/>
  <c r="I107" i="59"/>
  <c r="J107" i="59"/>
  <c r="K107" i="59"/>
  <c r="L107" i="59"/>
  <c r="M107" i="59"/>
  <c r="N107" i="59"/>
  <c r="O107" i="59"/>
  <c r="P107" i="59"/>
  <c r="Q107" i="59"/>
  <c r="R107" i="59"/>
  <c r="S107" i="59"/>
  <c r="T107" i="59"/>
  <c r="U107" i="59"/>
  <c r="V107" i="59"/>
  <c r="W107" i="59"/>
  <c r="B108" i="59"/>
  <c r="C108" i="59"/>
  <c r="D108" i="59"/>
  <c r="E108" i="59"/>
  <c r="F108" i="59"/>
  <c r="G108" i="59"/>
  <c r="H108" i="59"/>
  <c r="I108" i="59"/>
  <c r="J108" i="59"/>
  <c r="K108" i="59"/>
  <c r="L108" i="59"/>
  <c r="M108" i="59"/>
  <c r="N108" i="59"/>
  <c r="O108" i="59"/>
  <c r="P108" i="59"/>
  <c r="Q108" i="59"/>
  <c r="R108" i="59"/>
  <c r="S108" i="59"/>
  <c r="T108" i="59"/>
  <c r="U108" i="59"/>
  <c r="V108" i="59"/>
  <c r="W108" i="59"/>
  <c r="B109" i="59"/>
  <c r="C109" i="59"/>
  <c r="D109" i="59"/>
  <c r="E109" i="59"/>
  <c r="F109" i="59"/>
  <c r="G109" i="59"/>
  <c r="H109" i="59"/>
  <c r="I109" i="59"/>
  <c r="J109" i="59"/>
  <c r="K109" i="59"/>
  <c r="L109" i="59"/>
  <c r="M109" i="59"/>
  <c r="N109" i="59"/>
  <c r="O109" i="59"/>
  <c r="P109" i="59"/>
  <c r="Q109" i="59"/>
  <c r="R109" i="59"/>
  <c r="S109" i="59"/>
  <c r="T109" i="59"/>
  <c r="U109" i="59"/>
  <c r="V109" i="59"/>
  <c r="W109" i="59"/>
  <c r="B110" i="59"/>
  <c r="C110" i="59"/>
  <c r="D110" i="59"/>
  <c r="E110" i="59"/>
  <c r="F110" i="59"/>
  <c r="G110" i="59"/>
  <c r="H110" i="59"/>
  <c r="I110" i="59"/>
  <c r="J110" i="59"/>
  <c r="K110" i="59"/>
  <c r="L110" i="59"/>
  <c r="M110" i="59"/>
  <c r="N110" i="59"/>
  <c r="O110" i="59"/>
  <c r="P110" i="59"/>
  <c r="Q110" i="59"/>
  <c r="R110" i="59"/>
  <c r="S110" i="59"/>
  <c r="T110" i="59"/>
  <c r="U110" i="59"/>
  <c r="V110" i="59"/>
  <c r="W110" i="59"/>
  <c r="B111" i="59"/>
  <c r="C111" i="59"/>
  <c r="D111" i="59"/>
  <c r="E111" i="59"/>
  <c r="F111" i="59"/>
  <c r="G111" i="59"/>
  <c r="H111" i="59"/>
  <c r="I111" i="59"/>
  <c r="J111" i="59"/>
  <c r="K111" i="59"/>
  <c r="L111" i="59"/>
  <c r="M111" i="59"/>
  <c r="N111" i="59"/>
  <c r="O111" i="59"/>
  <c r="P111" i="59"/>
  <c r="Q111" i="59"/>
  <c r="R111" i="59"/>
  <c r="S111" i="59"/>
  <c r="T111" i="59"/>
  <c r="U111" i="59"/>
  <c r="V111" i="59"/>
  <c r="W111" i="59"/>
  <c r="B112" i="59"/>
  <c r="C112" i="59"/>
  <c r="D112" i="59"/>
  <c r="E112" i="59"/>
  <c r="F112" i="59"/>
  <c r="G112" i="59"/>
  <c r="H112" i="59"/>
  <c r="I112" i="59"/>
  <c r="J112" i="59"/>
  <c r="K112" i="59"/>
  <c r="L112" i="59"/>
  <c r="M112" i="59"/>
  <c r="N112" i="59"/>
  <c r="O112" i="59"/>
  <c r="P112" i="59"/>
  <c r="Q112" i="59"/>
  <c r="R112" i="59"/>
  <c r="S112" i="59"/>
  <c r="T112" i="59"/>
  <c r="U112" i="59"/>
  <c r="V112" i="59"/>
  <c r="W112" i="59"/>
  <c r="B113" i="59"/>
  <c r="C113" i="59"/>
  <c r="D113" i="59"/>
  <c r="E113" i="59"/>
  <c r="F113" i="59"/>
  <c r="G113" i="59"/>
  <c r="H113" i="59"/>
  <c r="I113" i="59"/>
  <c r="J113" i="59"/>
  <c r="K113" i="59"/>
  <c r="L113" i="59"/>
  <c r="M113" i="59"/>
  <c r="N113" i="59"/>
  <c r="O113" i="59"/>
  <c r="P113" i="59"/>
  <c r="Q113" i="59"/>
  <c r="R113" i="59"/>
  <c r="S113" i="59"/>
  <c r="T113" i="59"/>
  <c r="U113" i="59"/>
  <c r="V113" i="59"/>
  <c r="W113" i="59"/>
  <c r="B114" i="59"/>
  <c r="C114" i="59"/>
  <c r="D114" i="59"/>
  <c r="E114" i="59"/>
  <c r="F114" i="59"/>
  <c r="G114" i="59"/>
  <c r="H114" i="59"/>
  <c r="I114" i="59"/>
  <c r="J114" i="59"/>
  <c r="K114" i="59"/>
  <c r="L114" i="59"/>
  <c r="M114" i="59"/>
  <c r="N114" i="59"/>
  <c r="O114" i="59"/>
  <c r="P114" i="59"/>
  <c r="Q114" i="59"/>
  <c r="R114" i="59"/>
  <c r="S114" i="59"/>
  <c r="T114" i="59"/>
  <c r="U114" i="59"/>
  <c r="V114" i="59"/>
  <c r="W114" i="59"/>
  <c r="B115" i="59"/>
  <c r="C115" i="59"/>
  <c r="D115" i="59"/>
  <c r="E115" i="59"/>
  <c r="F115" i="59"/>
  <c r="G115" i="59"/>
  <c r="H115" i="59"/>
  <c r="I115" i="59"/>
  <c r="J115" i="59"/>
  <c r="K115" i="59"/>
  <c r="L115" i="59"/>
  <c r="B116" i="59"/>
  <c r="C116" i="59"/>
  <c r="D116" i="59"/>
  <c r="E116" i="59"/>
  <c r="F116" i="59"/>
  <c r="G116" i="59"/>
  <c r="H116" i="59"/>
  <c r="I116" i="59"/>
  <c r="J116" i="59"/>
  <c r="K116" i="59"/>
  <c r="L116" i="59"/>
  <c r="B117" i="59"/>
  <c r="C117" i="59"/>
  <c r="D117" i="59"/>
  <c r="E117" i="59"/>
  <c r="F117" i="59"/>
  <c r="G117" i="59"/>
  <c r="H117" i="59"/>
  <c r="I117" i="59"/>
  <c r="J117" i="59"/>
  <c r="K117" i="59"/>
  <c r="L117" i="59"/>
  <c r="B118" i="59"/>
  <c r="C118" i="59"/>
  <c r="D118" i="59"/>
  <c r="E118" i="59"/>
  <c r="F118" i="59"/>
  <c r="G118" i="59"/>
  <c r="H118" i="59"/>
  <c r="I118" i="59"/>
  <c r="J118" i="59"/>
  <c r="K118" i="59"/>
  <c r="L118" i="59"/>
  <c r="B119" i="59"/>
  <c r="C119" i="59"/>
  <c r="D119" i="59"/>
  <c r="E119" i="59"/>
  <c r="F119" i="59"/>
  <c r="G119" i="59"/>
  <c r="H119" i="59"/>
  <c r="I119" i="59"/>
  <c r="J119" i="59"/>
  <c r="K119" i="59"/>
  <c r="L119" i="59"/>
  <c r="B120" i="59"/>
  <c r="C120" i="59"/>
  <c r="D120" i="59"/>
  <c r="E120" i="59"/>
  <c r="F120" i="59"/>
  <c r="G120" i="59"/>
  <c r="H120" i="59"/>
  <c r="I120" i="59"/>
  <c r="J120" i="59"/>
  <c r="K120" i="59"/>
  <c r="L120" i="59"/>
  <c r="B121" i="59"/>
  <c r="C121" i="59"/>
  <c r="D121" i="59"/>
  <c r="E121" i="59"/>
  <c r="F121" i="59"/>
  <c r="G121" i="59"/>
  <c r="H121" i="59"/>
  <c r="I121" i="59"/>
  <c r="J121" i="59"/>
  <c r="K121" i="59"/>
  <c r="L121" i="59"/>
  <c r="B122" i="59"/>
  <c r="C122" i="59"/>
  <c r="D122" i="59"/>
  <c r="E122" i="59"/>
  <c r="G122" i="59"/>
  <c r="H122" i="59"/>
  <c r="I122" i="59"/>
  <c r="J122" i="59"/>
  <c r="K122" i="59"/>
  <c r="L122" i="59"/>
  <c r="M122" i="59"/>
  <c r="AF126" i="59"/>
  <c r="AF127" i="59"/>
  <c r="B128" i="59"/>
  <c r="AF128" i="59" s="1"/>
  <c r="C128" i="59"/>
  <c r="D128" i="59"/>
  <c r="E128" i="59"/>
  <c r="F128" i="59"/>
  <c r="G128" i="59"/>
  <c r="H128" i="59"/>
  <c r="I128" i="59"/>
  <c r="J128" i="59"/>
  <c r="K128" i="59"/>
  <c r="L128" i="59"/>
  <c r="M128" i="59"/>
  <c r="N128" i="59"/>
  <c r="O128" i="59"/>
  <c r="P128" i="59"/>
  <c r="Q128" i="59"/>
  <c r="R128" i="59"/>
  <c r="S128" i="59"/>
  <c r="T128" i="59"/>
  <c r="U128" i="59"/>
  <c r="V128" i="59"/>
  <c r="W128" i="59"/>
  <c r="B129" i="59"/>
  <c r="AF129" i="59" s="1"/>
  <c r="C129" i="59"/>
  <c r="D129" i="59"/>
  <c r="E129" i="59"/>
  <c r="F129" i="59"/>
  <c r="G129" i="59"/>
  <c r="H129" i="59"/>
  <c r="I129" i="59"/>
  <c r="J129" i="59"/>
  <c r="K129" i="59"/>
  <c r="L129" i="59"/>
  <c r="M129" i="59"/>
  <c r="N129" i="59"/>
  <c r="O129" i="59"/>
  <c r="P129" i="59"/>
  <c r="Q129" i="59"/>
  <c r="R129" i="59"/>
  <c r="S129" i="59"/>
  <c r="T129" i="59"/>
  <c r="U129" i="59"/>
  <c r="V129" i="59"/>
  <c r="W129" i="59"/>
  <c r="B130" i="59"/>
  <c r="AF130" i="59" s="1"/>
  <c r="C130" i="59"/>
  <c r="D130" i="59"/>
  <c r="E130" i="59"/>
  <c r="F130" i="59"/>
  <c r="G130" i="59"/>
  <c r="H130" i="59"/>
  <c r="I130" i="59"/>
  <c r="J130" i="59"/>
  <c r="K130" i="59"/>
  <c r="L130" i="59"/>
  <c r="M130" i="59"/>
  <c r="N130" i="59"/>
  <c r="O130" i="59"/>
  <c r="P130" i="59"/>
  <c r="Q130" i="59"/>
  <c r="R130" i="59"/>
  <c r="S130" i="59"/>
  <c r="T130" i="59"/>
  <c r="U130" i="59"/>
  <c r="V130" i="59"/>
  <c r="W130" i="59"/>
  <c r="B131" i="59"/>
  <c r="AF131" i="59" s="1"/>
  <c r="C131" i="59"/>
  <c r="D131" i="59"/>
  <c r="E131" i="59"/>
  <c r="F131" i="59"/>
  <c r="G131" i="59"/>
  <c r="H131" i="59"/>
  <c r="I131" i="59"/>
  <c r="J131" i="59"/>
  <c r="K131" i="59"/>
  <c r="L131" i="59"/>
  <c r="M131" i="59"/>
  <c r="N131" i="59"/>
  <c r="O131" i="59"/>
  <c r="P131" i="59"/>
  <c r="Q131" i="59"/>
  <c r="R131" i="59"/>
  <c r="S131" i="59"/>
  <c r="T131" i="59"/>
  <c r="U131" i="59"/>
  <c r="V131" i="59"/>
  <c r="W131" i="59"/>
  <c r="B132" i="59"/>
  <c r="AF132" i="59" s="1"/>
  <c r="C132" i="59"/>
  <c r="D132" i="59"/>
  <c r="E132" i="59"/>
  <c r="F132" i="59"/>
  <c r="G132" i="59"/>
  <c r="H132" i="59"/>
  <c r="I132" i="59"/>
  <c r="J132" i="59"/>
  <c r="K132" i="59"/>
  <c r="L132" i="59"/>
  <c r="M132" i="59"/>
  <c r="N132" i="59"/>
  <c r="O132" i="59"/>
  <c r="P132" i="59"/>
  <c r="Q132" i="59"/>
  <c r="R132" i="59"/>
  <c r="S132" i="59"/>
  <c r="T132" i="59"/>
  <c r="U132" i="59"/>
  <c r="V132" i="59"/>
  <c r="W132" i="59"/>
  <c r="B133" i="59"/>
  <c r="AF133" i="59" s="1"/>
  <c r="C133" i="59"/>
  <c r="D133" i="59"/>
  <c r="E133" i="59"/>
  <c r="F133" i="59"/>
  <c r="G133" i="59"/>
  <c r="H133" i="59"/>
  <c r="I133" i="59"/>
  <c r="J133" i="59"/>
  <c r="K133" i="59"/>
  <c r="L133" i="59"/>
  <c r="M133" i="59"/>
  <c r="N133" i="59"/>
  <c r="O133" i="59"/>
  <c r="P133" i="59"/>
  <c r="Q133" i="59"/>
  <c r="R133" i="59"/>
  <c r="S133" i="59"/>
  <c r="T133" i="59"/>
  <c r="U133" i="59"/>
  <c r="V133" i="59"/>
  <c r="W133" i="59"/>
  <c r="B134" i="59"/>
  <c r="AF134" i="59" s="1"/>
  <c r="C134" i="59"/>
  <c r="D134" i="59"/>
  <c r="E134" i="59"/>
  <c r="F134" i="59"/>
  <c r="G134" i="59"/>
  <c r="H134" i="59"/>
  <c r="I134" i="59"/>
  <c r="J134" i="59"/>
  <c r="K134" i="59"/>
  <c r="L134" i="59"/>
  <c r="M134" i="59"/>
  <c r="N134" i="59"/>
  <c r="O134" i="59"/>
  <c r="P134" i="59"/>
  <c r="Q134" i="59"/>
  <c r="R134" i="59"/>
  <c r="S134" i="59"/>
  <c r="T134" i="59"/>
  <c r="U134" i="59"/>
  <c r="V134" i="59"/>
  <c r="W134" i="59"/>
  <c r="H1" i="58"/>
  <c r="A103" i="59"/>
  <c r="A104" i="59"/>
  <c r="A105" i="59"/>
  <c r="A106" i="59"/>
  <c r="A107" i="59"/>
  <c r="A108" i="59"/>
  <c r="A109" i="59"/>
  <c r="A110" i="59"/>
  <c r="A111" i="59"/>
  <c r="A112" i="59"/>
  <c r="A113" i="59"/>
  <c r="A114" i="59"/>
  <c r="A115" i="59"/>
  <c r="A116" i="59"/>
  <c r="A117" i="59"/>
  <c r="A118" i="59"/>
  <c r="A119" i="59"/>
  <c r="A120" i="59"/>
  <c r="A121" i="59"/>
  <c r="A122" i="59"/>
  <c r="A123" i="59"/>
  <c r="A124" i="59"/>
  <c r="A125" i="59"/>
  <c r="A126" i="59"/>
  <c r="A127" i="59"/>
  <c r="A128" i="59"/>
  <c r="A129" i="59"/>
  <c r="A130" i="59"/>
  <c r="A131" i="59"/>
  <c r="A132" i="59"/>
  <c r="A133" i="59"/>
  <c r="A134" i="59"/>
  <c r="A71" i="59"/>
  <c r="B71" i="59"/>
  <c r="C71" i="59"/>
  <c r="D71" i="59"/>
  <c r="E71" i="59"/>
  <c r="F71" i="59"/>
  <c r="G71" i="59"/>
  <c r="H71" i="59"/>
  <c r="I71" i="59"/>
  <c r="J71" i="59"/>
  <c r="K71" i="59"/>
  <c r="L71" i="59"/>
  <c r="M71" i="59"/>
  <c r="N71" i="59"/>
  <c r="O71" i="59"/>
  <c r="P71" i="59"/>
  <c r="Q71" i="59"/>
  <c r="R71" i="59"/>
  <c r="S71" i="59"/>
  <c r="T71" i="59"/>
  <c r="U71" i="59"/>
  <c r="V71" i="59"/>
  <c r="W71" i="59"/>
  <c r="A72" i="59"/>
  <c r="B72" i="59"/>
  <c r="C72" i="59"/>
  <c r="D72" i="59"/>
  <c r="E72" i="59"/>
  <c r="F72" i="59"/>
  <c r="G72" i="59"/>
  <c r="H72" i="59"/>
  <c r="I72" i="59"/>
  <c r="J72" i="59"/>
  <c r="K72" i="59"/>
  <c r="L72" i="59"/>
  <c r="M72" i="59"/>
  <c r="N72" i="59"/>
  <c r="O72" i="59"/>
  <c r="P72" i="59"/>
  <c r="Q72" i="59"/>
  <c r="R72" i="59"/>
  <c r="S72" i="59"/>
  <c r="T72" i="59"/>
  <c r="U72" i="59"/>
  <c r="V72" i="59"/>
  <c r="W72" i="59"/>
  <c r="A73" i="59"/>
  <c r="B73" i="59"/>
  <c r="C73" i="59"/>
  <c r="D73" i="59"/>
  <c r="E73" i="59"/>
  <c r="F73" i="59"/>
  <c r="G73" i="59"/>
  <c r="H73" i="59"/>
  <c r="I73" i="59"/>
  <c r="J73" i="59"/>
  <c r="K73" i="59"/>
  <c r="L73" i="59"/>
  <c r="M73" i="59"/>
  <c r="N73" i="59"/>
  <c r="O73" i="59"/>
  <c r="P73" i="59"/>
  <c r="Q73" i="59"/>
  <c r="R73" i="59"/>
  <c r="S73" i="59"/>
  <c r="T73" i="59"/>
  <c r="U73" i="59"/>
  <c r="V73" i="59"/>
  <c r="W73" i="59"/>
  <c r="A74" i="59"/>
  <c r="B74" i="59"/>
  <c r="C74" i="59"/>
  <c r="D74" i="59"/>
  <c r="E74" i="59"/>
  <c r="F74" i="59"/>
  <c r="G74" i="59"/>
  <c r="H74" i="59"/>
  <c r="I74" i="59"/>
  <c r="J74" i="59"/>
  <c r="K74" i="59"/>
  <c r="L74" i="59"/>
  <c r="M74" i="59"/>
  <c r="N74" i="59"/>
  <c r="O74" i="59"/>
  <c r="P74" i="59"/>
  <c r="Q74" i="59"/>
  <c r="R74" i="59"/>
  <c r="S74" i="59"/>
  <c r="T74" i="59"/>
  <c r="U74" i="59"/>
  <c r="V74" i="59"/>
  <c r="W74" i="59"/>
  <c r="A75" i="59"/>
  <c r="B75" i="59"/>
  <c r="C75" i="59"/>
  <c r="D75" i="59"/>
  <c r="E75" i="59"/>
  <c r="F75" i="59"/>
  <c r="G75" i="59"/>
  <c r="H75" i="59"/>
  <c r="I75" i="59"/>
  <c r="J75" i="59"/>
  <c r="K75" i="59"/>
  <c r="L75" i="59"/>
  <c r="M75" i="59"/>
  <c r="N75" i="59"/>
  <c r="O75" i="59"/>
  <c r="P75" i="59"/>
  <c r="Q75" i="59"/>
  <c r="R75" i="59"/>
  <c r="S75" i="59"/>
  <c r="T75" i="59"/>
  <c r="U75" i="59"/>
  <c r="V75" i="59"/>
  <c r="W75" i="59"/>
  <c r="A76" i="59"/>
  <c r="B76" i="59"/>
  <c r="C76" i="59"/>
  <c r="D76" i="59"/>
  <c r="E76" i="59"/>
  <c r="F76" i="59"/>
  <c r="G76" i="59"/>
  <c r="H76" i="59"/>
  <c r="I76" i="59"/>
  <c r="J76" i="59"/>
  <c r="K76" i="59"/>
  <c r="L76" i="59"/>
  <c r="M76" i="59"/>
  <c r="N76" i="59"/>
  <c r="O76" i="59"/>
  <c r="P76" i="59"/>
  <c r="Q76" i="59"/>
  <c r="R76" i="59"/>
  <c r="S76" i="59"/>
  <c r="T76" i="59"/>
  <c r="U76" i="59"/>
  <c r="V76" i="59"/>
  <c r="W76" i="59"/>
  <c r="A77" i="59"/>
  <c r="B77" i="59"/>
  <c r="C77" i="59"/>
  <c r="D77" i="59"/>
  <c r="E77" i="59"/>
  <c r="F77" i="59"/>
  <c r="G77" i="59"/>
  <c r="H77" i="59"/>
  <c r="I77" i="59"/>
  <c r="J77" i="59"/>
  <c r="K77" i="59"/>
  <c r="L77" i="59"/>
  <c r="M77" i="59"/>
  <c r="N77" i="59"/>
  <c r="O77" i="59"/>
  <c r="P77" i="59"/>
  <c r="Q77" i="59"/>
  <c r="R77" i="59"/>
  <c r="S77" i="59"/>
  <c r="T77" i="59"/>
  <c r="U77" i="59"/>
  <c r="V77" i="59"/>
  <c r="W77" i="59"/>
  <c r="A78" i="59"/>
  <c r="B78" i="59"/>
  <c r="C78" i="59"/>
  <c r="D78" i="59"/>
  <c r="E78" i="59"/>
  <c r="F78" i="59"/>
  <c r="G78" i="59"/>
  <c r="H78" i="59"/>
  <c r="I78" i="59"/>
  <c r="J78" i="59"/>
  <c r="K78" i="59"/>
  <c r="L78" i="59"/>
  <c r="M78" i="59"/>
  <c r="N78" i="59"/>
  <c r="O78" i="59"/>
  <c r="P78" i="59"/>
  <c r="Q78" i="59"/>
  <c r="R78" i="59"/>
  <c r="S78" i="59"/>
  <c r="T78" i="59"/>
  <c r="U78" i="59"/>
  <c r="V78" i="59"/>
  <c r="W78" i="59"/>
  <c r="A79" i="59"/>
  <c r="B79" i="59"/>
  <c r="C79" i="59"/>
  <c r="D79" i="59"/>
  <c r="E79" i="59"/>
  <c r="F79" i="59"/>
  <c r="G79" i="59"/>
  <c r="H79" i="59"/>
  <c r="I79" i="59"/>
  <c r="J79" i="59"/>
  <c r="K79" i="59"/>
  <c r="L79" i="59"/>
  <c r="M79" i="59"/>
  <c r="N79" i="59"/>
  <c r="O79" i="59"/>
  <c r="P79" i="59"/>
  <c r="Q79" i="59"/>
  <c r="R79" i="59"/>
  <c r="S79" i="59"/>
  <c r="T79" i="59"/>
  <c r="U79" i="59"/>
  <c r="V79" i="59"/>
  <c r="W79" i="59"/>
  <c r="A80" i="59"/>
  <c r="B80" i="59"/>
  <c r="C80" i="59"/>
  <c r="D80" i="59"/>
  <c r="E80" i="59"/>
  <c r="F80" i="59"/>
  <c r="G80" i="59"/>
  <c r="H80" i="59"/>
  <c r="I80" i="59"/>
  <c r="J80" i="59"/>
  <c r="K80" i="59"/>
  <c r="L80" i="59"/>
  <c r="M80" i="59"/>
  <c r="N80" i="59"/>
  <c r="O80" i="59"/>
  <c r="P80" i="59"/>
  <c r="Q80" i="59"/>
  <c r="R80" i="59"/>
  <c r="S80" i="59"/>
  <c r="T80" i="59"/>
  <c r="U80" i="59"/>
  <c r="V80" i="59"/>
  <c r="W80" i="59"/>
  <c r="A81" i="59"/>
  <c r="B81" i="59"/>
  <c r="C81" i="59"/>
  <c r="D81" i="59"/>
  <c r="E81" i="59"/>
  <c r="F81" i="59"/>
  <c r="G81" i="59"/>
  <c r="H81" i="59"/>
  <c r="I81" i="59"/>
  <c r="J81" i="59"/>
  <c r="K81" i="59"/>
  <c r="L81" i="59"/>
  <c r="M81" i="59"/>
  <c r="N81" i="59"/>
  <c r="O81" i="59"/>
  <c r="P81" i="59"/>
  <c r="Q81" i="59"/>
  <c r="R81" i="59"/>
  <c r="S81" i="59"/>
  <c r="T81" i="59"/>
  <c r="U81" i="59"/>
  <c r="V81" i="59"/>
  <c r="W81" i="59"/>
  <c r="A82" i="59"/>
  <c r="B82" i="59"/>
  <c r="C82" i="59"/>
  <c r="D82" i="59"/>
  <c r="E82" i="59"/>
  <c r="F82" i="59"/>
  <c r="G82" i="59"/>
  <c r="H82" i="59"/>
  <c r="I82" i="59"/>
  <c r="J82" i="59"/>
  <c r="K82" i="59"/>
  <c r="L82" i="59"/>
  <c r="M82" i="59"/>
  <c r="N82" i="59"/>
  <c r="O82" i="59"/>
  <c r="P82" i="59"/>
  <c r="Q82" i="59"/>
  <c r="R82" i="59"/>
  <c r="S82" i="59"/>
  <c r="T82" i="59"/>
  <c r="U82" i="59"/>
  <c r="V82" i="59"/>
  <c r="W82" i="59"/>
  <c r="A83" i="59"/>
  <c r="B83" i="59"/>
  <c r="C83" i="59"/>
  <c r="D83" i="59"/>
  <c r="E83" i="59"/>
  <c r="F83" i="59"/>
  <c r="G83" i="59"/>
  <c r="H83" i="59"/>
  <c r="I83" i="59"/>
  <c r="J83" i="59"/>
  <c r="K83" i="59"/>
  <c r="L83" i="59"/>
  <c r="M83" i="59"/>
  <c r="N83" i="59"/>
  <c r="O83" i="59"/>
  <c r="P83" i="59"/>
  <c r="Q83" i="59"/>
  <c r="R83" i="59"/>
  <c r="S83" i="59"/>
  <c r="T83" i="59"/>
  <c r="U83" i="59"/>
  <c r="V83" i="59"/>
  <c r="W83" i="59"/>
  <c r="A84" i="59"/>
  <c r="B84" i="59"/>
  <c r="C84" i="59"/>
  <c r="D84" i="59"/>
  <c r="E84" i="59"/>
  <c r="F84" i="59"/>
  <c r="G84" i="59"/>
  <c r="H84" i="59"/>
  <c r="I84" i="59"/>
  <c r="J84" i="59"/>
  <c r="K84" i="59"/>
  <c r="L84" i="59"/>
  <c r="M84" i="59"/>
  <c r="N84" i="59"/>
  <c r="O84" i="59"/>
  <c r="P84" i="59"/>
  <c r="Q84" i="59"/>
  <c r="R84" i="59"/>
  <c r="S84" i="59"/>
  <c r="T84" i="59"/>
  <c r="U84" i="59"/>
  <c r="V84" i="59"/>
  <c r="W84" i="59"/>
  <c r="A85" i="59"/>
  <c r="B85" i="59"/>
  <c r="C85" i="59"/>
  <c r="D85" i="59"/>
  <c r="E85" i="59"/>
  <c r="F85" i="59"/>
  <c r="G85" i="59"/>
  <c r="H85" i="59"/>
  <c r="I85" i="59"/>
  <c r="J85" i="59"/>
  <c r="K85" i="59"/>
  <c r="L85" i="59"/>
  <c r="M85" i="59"/>
  <c r="N85" i="59"/>
  <c r="O85" i="59"/>
  <c r="P85" i="59"/>
  <c r="Q85" i="59"/>
  <c r="R85" i="59"/>
  <c r="S85" i="59"/>
  <c r="T85" i="59"/>
  <c r="U85" i="59"/>
  <c r="V85" i="59"/>
  <c r="W85" i="59"/>
  <c r="A86" i="59"/>
  <c r="B86" i="59"/>
  <c r="C86" i="59"/>
  <c r="D86" i="59"/>
  <c r="E86" i="59"/>
  <c r="F86" i="59"/>
  <c r="G86" i="59"/>
  <c r="H86" i="59"/>
  <c r="I86" i="59"/>
  <c r="J86" i="59"/>
  <c r="K86" i="59"/>
  <c r="L86" i="59"/>
  <c r="M86" i="59"/>
  <c r="N86" i="59"/>
  <c r="O86" i="59"/>
  <c r="P86" i="59"/>
  <c r="Q86" i="59"/>
  <c r="R86" i="59"/>
  <c r="S86" i="59"/>
  <c r="T86" i="59"/>
  <c r="U86" i="59"/>
  <c r="V86" i="59"/>
  <c r="W86" i="59"/>
  <c r="A87" i="59"/>
  <c r="B87" i="59"/>
  <c r="C87" i="59"/>
  <c r="D87" i="59"/>
  <c r="E87" i="59"/>
  <c r="F87" i="59"/>
  <c r="G87" i="59"/>
  <c r="H87" i="59"/>
  <c r="I87" i="59"/>
  <c r="J87" i="59"/>
  <c r="K87" i="59"/>
  <c r="L87" i="59"/>
  <c r="M87" i="59"/>
  <c r="N87" i="59"/>
  <c r="O87" i="59"/>
  <c r="P87" i="59"/>
  <c r="Q87" i="59"/>
  <c r="R87" i="59"/>
  <c r="S87" i="59"/>
  <c r="T87" i="59"/>
  <c r="U87" i="59"/>
  <c r="V87" i="59"/>
  <c r="W87" i="59"/>
  <c r="A88" i="59"/>
  <c r="B88" i="59"/>
  <c r="C88" i="59"/>
  <c r="D88" i="59"/>
  <c r="E88" i="59"/>
  <c r="F88" i="59"/>
  <c r="G88" i="59"/>
  <c r="H88" i="59"/>
  <c r="I88" i="59"/>
  <c r="J88" i="59"/>
  <c r="K88" i="59"/>
  <c r="L88" i="59"/>
  <c r="M88" i="59"/>
  <c r="N88" i="59"/>
  <c r="O88" i="59"/>
  <c r="P88" i="59"/>
  <c r="Q88" i="59"/>
  <c r="R88" i="59"/>
  <c r="S88" i="59"/>
  <c r="T88" i="59"/>
  <c r="U88" i="59"/>
  <c r="V88" i="59"/>
  <c r="W88" i="59"/>
  <c r="A89" i="59"/>
  <c r="B89" i="59"/>
  <c r="C89" i="59"/>
  <c r="D89" i="59"/>
  <c r="E89" i="59"/>
  <c r="F89" i="59"/>
  <c r="G89" i="59"/>
  <c r="H89" i="59"/>
  <c r="I89" i="59"/>
  <c r="J89" i="59"/>
  <c r="K89" i="59"/>
  <c r="L89" i="59"/>
  <c r="M89" i="59"/>
  <c r="N89" i="59"/>
  <c r="O89" i="59"/>
  <c r="P89" i="59"/>
  <c r="Q89" i="59"/>
  <c r="R89" i="59"/>
  <c r="S89" i="59"/>
  <c r="T89" i="59"/>
  <c r="U89" i="59"/>
  <c r="V89" i="59"/>
  <c r="W89" i="59"/>
  <c r="A90" i="59"/>
  <c r="B90" i="59"/>
  <c r="C90" i="59"/>
  <c r="D90" i="59"/>
  <c r="E90" i="59"/>
  <c r="F90" i="59"/>
  <c r="G90" i="59"/>
  <c r="H90" i="59"/>
  <c r="I90" i="59"/>
  <c r="J90" i="59"/>
  <c r="K90" i="59"/>
  <c r="L90" i="59"/>
  <c r="M90" i="59"/>
  <c r="N90" i="59"/>
  <c r="O90" i="59"/>
  <c r="P90" i="59"/>
  <c r="Q90" i="59"/>
  <c r="R90" i="59"/>
  <c r="S90" i="59"/>
  <c r="T90" i="59"/>
  <c r="U90" i="59"/>
  <c r="V90" i="59"/>
  <c r="W90" i="59"/>
  <c r="A91" i="59"/>
  <c r="B91" i="59"/>
  <c r="C91" i="59"/>
  <c r="D91" i="59"/>
  <c r="E91" i="59"/>
  <c r="F91" i="59"/>
  <c r="G91" i="59"/>
  <c r="H91" i="59"/>
  <c r="I91" i="59"/>
  <c r="J91" i="59"/>
  <c r="K91" i="59"/>
  <c r="L91" i="59"/>
  <c r="M91" i="59"/>
  <c r="N91" i="59"/>
  <c r="O91" i="59"/>
  <c r="P91" i="59"/>
  <c r="Q91" i="59"/>
  <c r="R91" i="59"/>
  <c r="S91" i="59"/>
  <c r="T91" i="59"/>
  <c r="U91" i="59"/>
  <c r="V91" i="59"/>
  <c r="W91" i="59"/>
  <c r="A92" i="59"/>
  <c r="B92" i="59"/>
  <c r="C92" i="59"/>
  <c r="D92" i="59"/>
  <c r="E92" i="59"/>
  <c r="F92" i="59"/>
  <c r="G92" i="59"/>
  <c r="H92" i="59"/>
  <c r="I92" i="59"/>
  <c r="J92" i="59"/>
  <c r="K92" i="59"/>
  <c r="L92" i="59"/>
  <c r="M92" i="59"/>
  <c r="N92" i="59"/>
  <c r="O92" i="59"/>
  <c r="P92" i="59"/>
  <c r="Q92" i="59"/>
  <c r="R92" i="59"/>
  <c r="S92" i="59"/>
  <c r="T92" i="59"/>
  <c r="U92" i="59"/>
  <c r="V92" i="59"/>
  <c r="W92" i="59"/>
  <c r="A93" i="59"/>
  <c r="B93" i="59"/>
  <c r="C93" i="59"/>
  <c r="D93" i="59"/>
  <c r="E93" i="59"/>
  <c r="F93" i="59"/>
  <c r="G93" i="59"/>
  <c r="H93" i="59"/>
  <c r="I93" i="59"/>
  <c r="J93" i="59"/>
  <c r="K93" i="59"/>
  <c r="L93" i="59"/>
  <c r="M93" i="59"/>
  <c r="N93" i="59"/>
  <c r="O93" i="59"/>
  <c r="P93" i="59"/>
  <c r="Q93" i="59"/>
  <c r="R93" i="59"/>
  <c r="S93" i="59"/>
  <c r="T93" i="59"/>
  <c r="U93" i="59"/>
  <c r="V93" i="59"/>
  <c r="W93" i="59"/>
  <c r="A94" i="59"/>
  <c r="B94" i="59"/>
  <c r="C94" i="59"/>
  <c r="D94" i="59"/>
  <c r="E94" i="59"/>
  <c r="F94" i="59"/>
  <c r="G94" i="59"/>
  <c r="H94" i="59"/>
  <c r="I94" i="59"/>
  <c r="J94" i="59"/>
  <c r="K94" i="59"/>
  <c r="L94" i="59"/>
  <c r="M94" i="59"/>
  <c r="N94" i="59"/>
  <c r="O94" i="59"/>
  <c r="P94" i="59"/>
  <c r="Q94" i="59"/>
  <c r="R94" i="59"/>
  <c r="S94" i="59"/>
  <c r="T94" i="59"/>
  <c r="U94" i="59"/>
  <c r="V94" i="59"/>
  <c r="W94" i="59"/>
  <c r="A95" i="59"/>
  <c r="B95" i="59"/>
  <c r="C95" i="59"/>
  <c r="D95" i="59"/>
  <c r="E95" i="59"/>
  <c r="F95" i="59"/>
  <c r="G95" i="59"/>
  <c r="H95" i="59"/>
  <c r="I95" i="59"/>
  <c r="J95" i="59"/>
  <c r="K95" i="59"/>
  <c r="L95" i="59"/>
  <c r="M95" i="59"/>
  <c r="N95" i="59"/>
  <c r="O95" i="59"/>
  <c r="P95" i="59"/>
  <c r="Q95" i="59"/>
  <c r="R95" i="59"/>
  <c r="S95" i="59"/>
  <c r="T95" i="59"/>
  <c r="U95" i="59"/>
  <c r="V95" i="59"/>
  <c r="W95" i="59"/>
  <c r="A96" i="59"/>
  <c r="B96" i="59"/>
  <c r="C96" i="59"/>
  <c r="D96" i="59"/>
  <c r="E96" i="59"/>
  <c r="F96" i="59"/>
  <c r="G96" i="59"/>
  <c r="H96" i="59"/>
  <c r="I96" i="59"/>
  <c r="J96" i="59"/>
  <c r="K96" i="59"/>
  <c r="L96" i="59"/>
  <c r="M96" i="59"/>
  <c r="N96" i="59"/>
  <c r="O96" i="59"/>
  <c r="P96" i="59"/>
  <c r="Q96" i="59"/>
  <c r="R96" i="59"/>
  <c r="S96" i="59"/>
  <c r="T96" i="59"/>
  <c r="U96" i="59"/>
  <c r="V96" i="59"/>
  <c r="W96" i="59"/>
  <c r="A97" i="59"/>
  <c r="B97" i="59"/>
  <c r="C97" i="59"/>
  <c r="D97" i="59"/>
  <c r="E97" i="59"/>
  <c r="F97" i="59"/>
  <c r="G97" i="59"/>
  <c r="H97" i="59"/>
  <c r="I97" i="59"/>
  <c r="J97" i="59"/>
  <c r="K97" i="59"/>
  <c r="L97" i="59"/>
  <c r="M97" i="59"/>
  <c r="N97" i="59"/>
  <c r="O97" i="59"/>
  <c r="P97" i="59"/>
  <c r="Q97" i="59"/>
  <c r="R97" i="59"/>
  <c r="S97" i="59"/>
  <c r="T97" i="59"/>
  <c r="U97" i="59"/>
  <c r="V97" i="59"/>
  <c r="W97" i="59"/>
  <c r="A98" i="59"/>
  <c r="B98" i="59"/>
  <c r="C98" i="59"/>
  <c r="D98" i="59"/>
  <c r="E98" i="59"/>
  <c r="F98" i="59"/>
  <c r="G98" i="59"/>
  <c r="H98" i="59"/>
  <c r="I98" i="59"/>
  <c r="J98" i="59"/>
  <c r="K98" i="59"/>
  <c r="L98" i="59"/>
  <c r="M98" i="59"/>
  <c r="N98" i="59"/>
  <c r="O98" i="59"/>
  <c r="P98" i="59"/>
  <c r="Q98" i="59"/>
  <c r="R98" i="59"/>
  <c r="S98" i="59"/>
  <c r="T98" i="59"/>
  <c r="U98" i="59"/>
  <c r="V98" i="59"/>
  <c r="W98" i="59"/>
  <c r="A99" i="59"/>
  <c r="B99" i="59"/>
  <c r="C99" i="59"/>
  <c r="D99" i="59"/>
  <c r="E99" i="59"/>
  <c r="F99" i="59"/>
  <c r="G99" i="59"/>
  <c r="H99" i="59"/>
  <c r="I99" i="59"/>
  <c r="J99" i="59"/>
  <c r="K99" i="59"/>
  <c r="L99" i="59"/>
  <c r="M99" i="59"/>
  <c r="N99" i="59"/>
  <c r="O99" i="59"/>
  <c r="P99" i="59"/>
  <c r="Q99" i="59"/>
  <c r="R99" i="59"/>
  <c r="S99" i="59"/>
  <c r="T99" i="59"/>
  <c r="U99" i="59"/>
  <c r="V99" i="59"/>
  <c r="W99" i="59"/>
  <c r="A100" i="59"/>
  <c r="B100" i="59"/>
  <c r="C100" i="59"/>
  <c r="D100" i="59"/>
  <c r="E100" i="59"/>
  <c r="F100" i="59"/>
  <c r="G100" i="59"/>
  <c r="H100" i="59"/>
  <c r="I100" i="59"/>
  <c r="J100" i="59"/>
  <c r="K100" i="59"/>
  <c r="L100" i="59"/>
  <c r="M100" i="59"/>
  <c r="N100" i="59"/>
  <c r="O100" i="59"/>
  <c r="P100" i="59"/>
  <c r="Q100" i="59"/>
  <c r="R100" i="59"/>
  <c r="S100" i="59"/>
  <c r="T100" i="59"/>
  <c r="U100" i="59"/>
  <c r="V100" i="59"/>
  <c r="W100" i="59"/>
  <c r="A101" i="59"/>
  <c r="B101" i="59"/>
  <c r="C101" i="59"/>
  <c r="D101" i="59"/>
  <c r="E101" i="59"/>
  <c r="F101" i="59"/>
  <c r="G101" i="59"/>
  <c r="H101" i="59"/>
  <c r="I101" i="59"/>
  <c r="J101" i="59"/>
  <c r="K101" i="59"/>
  <c r="L101" i="59"/>
  <c r="M101" i="59"/>
  <c r="N101" i="59"/>
  <c r="O101" i="59"/>
  <c r="P101" i="59"/>
  <c r="Q101" i="59"/>
  <c r="R101" i="59"/>
  <c r="S101" i="59"/>
  <c r="T101" i="59"/>
  <c r="U101" i="59"/>
  <c r="V101" i="59"/>
  <c r="W101" i="59"/>
  <c r="A102" i="59"/>
  <c r="A60" i="59"/>
  <c r="B60" i="59"/>
  <c r="C60" i="59"/>
  <c r="D60" i="59"/>
  <c r="E60" i="59"/>
  <c r="F60" i="59"/>
  <c r="G60" i="59"/>
  <c r="H60" i="59"/>
  <c r="I60" i="59"/>
  <c r="J60" i="59"/>
  <c r="K60" i="59"/>
  <c r="L60" i="59"/>
  <c r="M60" i="59"/>
  <c r="N60" i="59"/>
  <c r="O60" i="59"/>
  <c r="P60" i="59"/>
  <c r="Q60" i="59"/>
  <c r="R60" i="59"/>
  <c r="S60" i="59"/>
  <c r="T60" i="59"/>
  <c r="U60" i="59"/>
  <c r="V60" i="59"/>
  <c r="W60" i="59"/>
  <c r="A61" i="59"/>
  <c r="B61" i="59"/>
  <c r="C61" i="59"/>
  <c r="D61" i="59"/>
  <c r="E61" i="59"/>
  <c r="F61" i="59"/>
  <c r="G61" i="59"/>
  <c r="H61" i="59"/>
  <c r="I61" i="59"/>
  <c r="J61" i="59"/>
  <c r="K61" i="59"/>
  <c r="L61" i="59"/>
  <c r="M61" i="59"/>
  <c r="N61" i="59"/>
  <c r="O61" i="59"/>
  <c r="P61" i="59"/>
  <c r="Q61" i="59"/>
  <c r="R61" i="59"/>
  <c r="S61" i="59"/>
  <c r="T61" i="59"/>
  <c r="U61" i="59"/>
  <c r="V61" i="59"/>
  <c r="W61" i="59"/>
  <c r="A62" i="59"/>
  <c r="B62" i="59"/>
  <c r="C62" i="59"/>
  <c r="D62" i="59"/>
  <c r="E62" i="59"/>
  <c r="F62" i="59"/>
  <c r="G62" i="59"/>
  <c r="H62" i="59"/>
  <c r="I62" i="59"/>
  <c r="J62" i="59"/>
  <c r="K62" i="59"/>
  <c r="L62" i="59"/>
  <c r="M62" i="59"/>
  <c r="N62" i="59"/>
  <c r="O62" i="59"/>
  <c r="P62" i="59"/>
  <c r="Q62" i="59"/>
  <c r="R62" i="59"/>
  <c r="S62" i="59"/>
  <c r="T62" i="59"/>
  <c r="U62" i="59"/>
  <c r="V62" i="59"/>
  <c r="W62" i="59"/>
  <c r="A63" i="59"/>
  <c r="B63" i="59"/>
  <c r="C63" i="59"/>
  <c r="D63" i="59"/>
  <c r="E63" i="59"/>
  <c r="F63" i="59"/>
  <c r="G63" i="59"/>
  <c r="H63" i="59"/>
  <c r="I63" i="59"/>
  <c r="J63" i="59"/>
  <c r="K63" i="59"/>
  <c r="L63" i="59"/>
  <c r="M63" i="59"/>
  <c r="N63" i="59"/>
  <c r="O63" i="59"/>
  <c r="P63" i="59"/>
  <c r="Q63" i="59"/>
  <c r="R63" i="59"/>
  <c r="S63" i="59"/>
  <c r="T63" i="59"/>
  <c r="U63" i="59"/>
  <c r="V63" i="59"/>
  <c r="W63" i="59"/>
  <c r="A64" i="59"/>
  <c r="B64" i="59"/>
  <c r="C64" i="59"/>
  <c r="D64" i="59"/>
  <c r="E64" i="59"/>
  <c r="F64" i="59"/>
  <c r="G64" i="59"/>
  <c r="H64" i="59"/>
  <c r="I64" i="59"/>
  <c r="J64" i="59"/>
  <c r="K64" i="59"/>
  <c r="L64" i="59"/>
  <c r="M64" i="59"/>
  <c r="N64" i="59"/>
  <c r="O64" i="59"/>
  <c r="P64" i="59"/>
  <c r="Q64" i="59"/>
  <c r="R64" i="59"/>
  <c r="S64" i="59"/>
  <c r="T64" i="59"/>
  <c r="U64" i="59"/>
  <c r="V64" i="59"/>
  <c r="W64" i="59"/>
  <c r="A65" i="59"/>
  <c r="B65" i="59"/>
  <c r="C65" i="59"/>
  <c r="D65" i="59"/>
  <c r="E65" i="59"/>
  <c r="F65" i="59"/>
  <c r="G65" i="59"/>
  <c r="H65" i="59"/>
  <c r="I65" i="59"/>
  <c r="J65" i="59"/>
  <c r="K65" i="59"/>
  <c r="L65" i="59"/>
  <c r="M65" i="59"/>
  <c r="N65" i="59"/>
  <c r="O65" i="59"/>
  <c r="P65" i="59"/>
  <c r="Q65" i="59"/>
  <c r="R65" i="59"/>
  <c r="S65" i="59"/>
  <c r="T65" i="59"/>
  <c r="U65" i="59"/>
  <c r="V65" i="59"/>
  <c r="W65" i="59"/>
  <c r="A66" i="59"/>
  <c r="B66" i="59"/>
  <c r="C66" i="59"/>
  <c r="D66" i="59"/>
  <c r="E66" i="59"/>
  <c r="F66" i="59"/>
  <c r="G66" i="59"/>
  <c r="H66" i="59"/>
  <c r="I66" i="59"/>
  <c r="J66" i="59"/>
  <c r="K66" i="59"/>
  <c r="L66" i="59"/>
  <c r="M66" i="59"/>
  <c r="N66" i="59"/>
  <c r="O66" i="59"/>
  <c r="P66" i="59"/>
  <c r="Q66" i="59"/>
  <c r="R66" i="59"/>
  <c r="S66" i="59"/>
  <c r="T66" i="59"/>
  <c r="U66" i="59"/>
  <c r="V66" i="59"/>
  <c r="W66" i="59"/>
  <c r="A67" i="59"/>
  <c r="B67" i="59"/>
  <c r="C67" i="59"/>
  <c r="D67" i="59"/>
  <c r="E67" i="59"/>
  <c r="F67" i="59"/>
  <c r="G67" i="59"/>
  <c r="H67" i="59"/>
  <c r="I67" i="59"/>
  <c r="J67" i="59"/>
  <c r="K67" i="59"/>
  <c r="L67" i="59"/>
  <c r="M67" i="59"/>
  <c r="N67" i="59"/>
  <c r="O67" i="59"/>
  <c r="P67" i="59"/>
  <c r="Q67" i="59"/>
  <c r="R67" i="59"/>
  <c r="S67" i="59"/>
  <c r="T67" i="59"/>
  <c r="U67" i="59"/>
  <c r="V67" i="59"/>
  <c r="W67" i="59"/>
  <c r="A68" i="59"/>
  <c r="B68" i="59"/>
  <c r="C68" i="59"/>
  <c r="D68" i="59"/>
  <c r="E68" i="59"/>
  <c r="F68" i="59"/>
  <c r="G68" i="59"/>
  <c r="H68" i="59"/>
  <c r="I68" i="59"/>
  <c r="J68" i="59"/>
  <c r="K68" i="59"/>
  <c r="L68" i="59"/>
  <c r="M68" i="59"/>
  <c r="N68" i="59"/>
  <c r="O68" i="59"/>
  <c r="P68" i="59"/>
  <c r="Q68" i="59"/>
  <c r="R68" i="59"/>
  <c r="S68" i="59"/>
  <c r="T68" i="59"/>
  <c r="U68" i="59"/>
  <c r="V68" i="59"/>
  <c r="W68" i="59"/>
  <c r="A69" i="59"/>
  <c r="B69" i="59"/>
  <c r="C69" i="59"/>
  <c r="D69" i="59"/>
  <c r="E69" i="59"/>
  <c r="F69" i="59"/>
  <c r="G69" i="59"/>
  <c r="H69" i="59"/>
  <c r="I69" i="59"/>
  <c r="J69" i="59"/>
  <c r="K69" i="59"/>
  <c r="L69" i="59"/>
  <c r="M69" i="59"/>
  <c r="N69" i="59"/>
  <c r="O69" i="59"/>
  <c r="P69" i="59"/>
  <c r="Q69" i="59"/>
  <c r="R69" i="59"/>
  <c r="S69" i="59"/>
  <c r="T69" i="59"/>
  <c r="U69" i="59"/>
  <c r="V69" i="59"/>
  <c r="W69" i="59"/>
  <c r="A70" i="59"/>
  <c r="B70" i="59"/>
  <c r="C70" i="59"/>
  <c r="D70" i="59"/>
  <c r="E70" i="59"/>
  <c r="F70" i="59"/>
  <c r="G70" i="59"/>
  <c r="H70" i="59"/>
  <c r="I70" i="59"/>
  <c r="J70" i="59"/>
  <c r="K70" i="59"/>
  <c r="L70" i="59"/>
  <c r="M70" i="59"/>
  <c r="N70" i="59"/>
  <c r="O70" i="59"/>
  <c r="P70" i="59"/>
  <c r="Q70" i="59"/>
  <c r="R70" i="59"/>
  <c r="S70" i="59"/>
  <c r="T70" i="59"/>
  <c r="U70" i="59"/>
  <c r="V70" i="59"/>
  <c r="W70" i="59"/>
  <c r="O59" i="59"/>
  <c r="P59" i="59"/>
  <c r="Q59" i="59"/>
  <c r="R59" i="59"/>
  <c r="S59" i="59"/>
  <c r="T59" i="59"/>
  <c r="U59" i="59"/>
  <c r="V59" i="59"/>
  <c r="W59" i="59"/>
  <c r="B53" i="59"/>
  <c r="B54" i="59"/>
  <c r="B55" i="59"/>
  <c r="B56" i="59"/>
  <c r="B57" i="59"/>
  <c r="B58" i="59"/>
  <c r="B59" i="59"/>
  <c r="B51" i="59"/>
  <c r="B52" i="59"/>
  <c r="A40" i="59"/>
  <c r="B40" i="59"/>
  <c r="C40" i="59"/>
  <c r="D40" i="59"/>
  <c r="E40" i="59"/>
  <c r="F40" i="59"/>
  <c r="G40" i="59"/>
  <c r="H40" i="59"/>
  <c r="I40" i="59"/>
  <c r="J40" i="59"/>
  <c r="K40" i="59"/>
  <c r="L40" i="59"/>
  <c r="M40" i="59"/>
  <c r="N40" i="59"/>
  <c r="O40" i="59"/>
  <c r="P40" i="59"/>
  <c r="Q40" i="59"/>
  <c r="R40" i="59"/>
  <c r="S40" i="59"/>
  <c r="T40" i="59"/>
  <c r="U40" i="59"/>
  <c r="V40" i="59"/>
  <c r="W40" i="59"/>
  <c r="A41" i="59"/>
  <c r="B41" i="59"/>
  <c r="C41" i="59"/>
  <c r="D41" i="59"/>
  <c r="E41" i="59"/>
  <c r="F41" i="59"/>
  <c r="G41" i="59"/>
  <c r="H41" i="59"/>
  <c r="I41" i="59"/>
  <c r="J41" i="59"/>
  <c r="K41" i="59"/>
  <c r="L41" i="59"/>
  <c r="M41" i="59"/>
  <c r="N41" i="59"/>
  <c r="O41" i="59"/>
  <c r="P41" i="59"/>
  <c r="Q41" i="59"/>
  <c r="R41" i="59"/>
  <c r="S41" i="59"/>
  <c r="T41" i="59"/>
  <c r="U41" i="59"/>
  <c r="V41" i="59"/>
  <c r="W41" i="59"/>
  <c r="A42" i="59"/>
  <c r="B42" i="59"/>
  <c r="C42" i="59"/>
  <c r="D42" i="59"/>
  <c r="E42" i="59"/>
  <c r="F42" i="59"/>
  <c r="G42" i="59"/>
  <c r="H42" i="59"/>
  <c r="I42" i="59"/>
  <c r="J42" i="59"/>
  <c r="K42" i="59"/>
  <c r="L42" i="59"/>
  <c r="M42" i="59"/>
  <c r="N42" i="59"/>
  <c r="O42" i="59"/>
  <c r="P42" i="59"/>
  <c r="Q42" i="59"/>
  <c r="R42" i="59"/>
  <c r="S42" i="59"/>
  <c r="T42" i="59"/>
  <c r="U42" i="59"/>
  <c r="V42" i="59"/>
  <c r="W42" i="59"/>
  <c r="A43" i="59"/>
  <c r="B43" i="59"/>
  <c r="C43" i="59"/>
  <c r="D43" i="59"/>
  <c r="E43" i="59"/>
  <c r="F43" i="59"/>
  <c r="G43" i="59"/>
  <c r="H43" i="59"/>
  <c r="I43" i="59"/>
  <c r="J43" i="59"/>
  <c r="K43" i="59"/>
  <c r="L43" i="59"/>
  <c r="M43" i="59"/>
  <c r="N43" i="59"/>
  <c r="O43" i="59"/>
  <c r="P43" i="59"/>
  <c r="Q43" i="59"/>
  <c r="R43" i="59"/>
  <c r="S43" i="59"/>
  <c r="T43" i="59"/>
  <c r="U43" i="59"/>
  <c r="V43" i="59"/>
  <c r="W43" i="59"/>
  <c r="A44" i="59"/>
  <c r="B44" i="59"/>
  <c r="C44" i="59"/>
  <c r="D44" i="59"/>
  <c r="E44" i="59"/>
  <c r="F44" i="59"/>
  <c r="G44" i="59"/>
  <c r="H44" i="59"/>
  <c r="I44" i="59"/>
  <c r="J44" i="59"/>
  <c r="K44" i="59"/>
  <c r="L44" i="59"/>
  <c r="M44" i="59"/>
  <c r="N44" i="59"/>
  <c r="O44" i="59"/>
  <c r="P44" i="59"/>
  <c r="Q44" i="59"/>
  <c r="R44" i="59"/>
  <c r="S44" i="59"/>
  <c r="T44" i="59"/>
  <c r="U44" i="59"/>
  <c r="V44" i="59"/>
  <c r="W44" i="59"/>
  <c r="A45" i="59"/>
  <c r="B45" i="59"/>
  <c r="C45" i="59"/>
  <c r="D45" i="59"/>
  <c r="E45" i="59"/>
  <c r="F45" i="59"/>
  <c r="G45" i="59"/>
  <c r="H45" i="59"/>
  <c r="I45" i="59"/>
  <c r="J45" i="59"/>
  <c r="K45" i="59"/>
  <c r="L45" i="59"/>
  <c r="M45" i="59"/>
  <c r="N45" i="59"/>
  <c r="O45" i="59"/>
  <c r="P45" i="59"/>
  <c r="Q45" i="59"/>
  <c r="R45" i="59"/>
  <c r="S45" i="59"/>
  <c r="T45" i="59"/>
  <c r="U45" i="59"/>
  <c r="V45" i="59"/>
  <c r="W45" i="59"/>
  <c r="A46" i="59"/>
  <c r="B46" i="59"/>
  <c r="C46" i="59"/>
  <c r="D46" i="59"/>
  <c r="E46" i="59"/>
  <c r="F46" i="59"/>
  <c r="G46" i="59"/>
  <c r="H46" i="59"/>
  <c r="I46" i="59"/>
  <c r="J46" i="59"/>
  <c r="K46" i="59"/>
  <c r="L46" i="59"/>
  <c r="M46" i="59"/>
  <c r="N46" i="59"/>
  <c r="O46" i="59"/>
  <c r="P46" i="59"/>
  <c r="Q46" i="59"/>
  <c r="R46" i="59"/>
  <c r="S46" i="59"/>
  <c r="T46" i="59"/>
  <c r="U46" i="59"/>
  <c r="V46" i="59"/>
  <c r="W46" i="59"/>
  <c r="A47" i="59"/>
  <c r="B47" i="59"/>
  <c r="C47" i="59"/>
  <c r="D47" i="59"/>
  <c r="E47" i="59"/>
  <c r="F47" i="59"/>
  <c r="G47" i="59"/>
  <c r="H47" i="59"/>
  <c r="I47" i="59"/>
  <c r="J47" i="59"/>
  <c r="K47" i="59"/>
  <c r="L47" i="59"/>
  <c r="M47" i="59"/>
  <c r="N47" i="59"/>
  <c r="O47" i="59"/>
  <c r="P47" i="59"/>
  <c r="Q47" i="59"/>
  <c r="R47" i="59"/>
  <c r="S47" i="59"/>
  <c r="T47" i="59"/>
  <c r="U47" i="59"/>
  <c r="V47" i="59"/>
  <c r="W47" i="59"/>
  <c r="A48" i="59"/>
  <c r="B48" i="59"/>
  <c r="C48" i="59"/>
  <c r="D48" i="59"/>
  <c r="E48" i="59"/>
  <c r="F48" i="59"/>
  <c r="G48" i="59"/>
  <c r="H48" i="59"/>
  <c r="I48" i="59"/>
  <c r="J48" i="59"/>
  <c r="K48" i="59"/>
  <c r="L48" i="59"/>
  <c r="M48" i="59"/>
  <c r="N48" i="59"/>
  <c r="O48" i="59"/>
  <c r="P48" i="59"/>
  <c r="Q48" i="59"/>
  <c r="R48" i="59"/>
  <c r="S48" i="59"/>
  <c r="T48" i="59"/>
  <c r="U48" i="59"/>
  <c r="V48" i="59"/>
  <c r="W48" i="59"/>
  <c r="A49" i="59"/>
  <c r="B49" i="59"/>
  <c r="C49" i="59"/>
  <c r="D49" i="59"/>
  <c r="E49" i="59"/>
  <c r="F49" i="59"/>
  <c r="G49" i="59"/>
  <c r="H49" i="59"/>
  <c r="I49" i="59"/>
  <c r="J49" i="59"/>
  <c r="K49" i="59"/>
  <c r="L49" i="59"/>
  <c r="M49" i="59"/>
  <c r="N49" i="59"/>
  <c r="O49" i="59"/>
  <c r="P49" i="59"/>
  <c r="Q49" i="59"/>
  <c r="R49" i="59"/>
  <c r="S49" i="59"/>
  <c r="T49" i="59"/>
  <c r="U49" i="59"/>
  <c r="V49" i="59"/>
  <c r="W49" i="59"/>
  <c r="A50" i="59"/>
  <c r="B50" i="59"/>
  <c r="C50" i="59"/>
  <c r="D50" i="59"/>
  <c r="E50" i="59"/>
  <c r="F50" i="59"/>
  <c r="G50" i="59"/>
  <c r="H50" i="59"/>
  <c r="I50" i="59"/>
  <c r="J50" i="59"/>
  <c r="K50" i="59"/>
  <c r="L50" i="59"/>
  <c r="M50" i="59"/>
  <c r="N50" i="59"/>
  <c r="O50" i="59"/>
  <c r="P50" i="59"/>
  <c r="Q50" i="59"/>
  <c r="R50" i="59"/>
  <c r="S50" i="59"/>
  <c r="T50" i="59"/>
  <c r="U50" i="59"/>
  <c r="V50" i="59"/>
  <c r="W50" i="59"/>
  <c r="A54" i="59"/>
  <c r="C54" i="59"/>
  <c r="D54" i="59"/>
  <c r="E54" i="59"/>
  <c r="F54" i="59"/>
  <c r="G54" i="59"/>
  <c r="H54" i="59"/>
  <c r="I54" i="59"/>
  <c r="J54" i="59"/>
  <c r="K54" i="59"/>
  <c r="L54" i="59"/>
  <c r="M54" i="59"/>
  <c r="N54" i="59"/>
  <c r="O54" i="59"/>
  <c r="P54" i="59"/>
  <c r="Q54" i="59"/>
  <c r="R54" i="59"/>
  <c r="S54" i="59"/>
  <c r="T54" i="59"/>
  <c r="U54" i="59"/>
  <c r="V54" i="59"/>
  <c r="W54" i="59"/>
  <c r="A55" i="59"/>
  <c r="C55" i="59"/>
  <c r="D55" i="59"/>
  <c r="E55" i="59"/>
  <c r="F55" i="59"/>
  <c r="G55" i="59"/>
  <c r="H55" i="59"/>
  <c r="I55" i="59"/>
  <c r="J55" i="59"/>
  <c r="K55" i="59"/>
  <c r="L55" i="59"/>
  <c r="M55" i="59"/>
  <c r="N55" i="59"/>
  <c r="O55" i="59"/>
  <c r="P55" i="59"/>
  <c r="Q55" i="59"/>
  <c r="R55" i="59"/>
  <c r="S55" i="59"/>
  <c r="T55" i="59"/>
  <c r="U55" i="59"/>
  <c r="V55" i="59"/>
  <c r="W55" i="59"/>
  <c r="A56" i="59"/>
  <c r="C56" i="59"/>
  <c r="D56" i="59"/>
  <c r="E56" i="59"/>
  <c r="F56" i="59"/>
  <c r="G56" i="59"/>
  <c r="H56" i="59"/>
  <c r="I56" i="59"/>
  <c r="J56" i="59"/>
  <c r="K56" i="59"/>
  <c r="L56" i="59"/>
  <c r="M56" i="59"/>
  <c r="N56" i="59"/>
  <c r="O56" i="59"/>
  <c r="P56" i="59"/>
  <c r="Q56" i="59"/>
  <c r="R56" i="59"/>
  <c r="S56" i="59"/>
  <c r="T56" i="59"/>
  <c r="U56" i="59"/>
  <c r="V56" i="59"/>
  <c r="W56" i="59"/>
  <c r="A57" i="59"/>
  <c r="C57" i="59"/>
  <c r="D57" i="59"/>
  <c r="E57" i="59"/>
  <c r="F57" i="59"/>
  <c r="G57" i="59"/>
  <c r="H57" i="59"/>
  <c r="I57" i="59"/>
  <c r="J57" i="59"/>
  <c r="K57" i="59"/>
  <c r="L57" i="59"/>
  <c r="M57" i="59"/>
  <c r="N57" i="59"/>
  <c r="O57" i="59"/>
  <c r="P57" i="59"/>
  <c r="Q57" i="59"/>
  <c r="R57" i="59"/>
  <c r="S57" i="59"/>
  <c r="T57" i="59"/>
  <c r="U57" i="59"/>
  <c r="V57" i="59"/>
  <c r="W57" i="59"/>
  <c r="A58" i="59"/>
  <c r="C58" i="59"/>
  <c r="D58" i="59"/>
  <c r="E58" i="59"/>
  <c r="F58" i="59"/>
  <c r="G58" i="59"/>
  <c r="H58" i="59"/>
  <c r="I58" i="59"/>
  <c r="J58" i="59"/>
  <c r="K58" i="59"/>
  <c r="L58" i="59"/>
  <c r="M58" i="59"/>
  <c r="N58" i="59"/>
  <c r="O58" i="59"/>
  <c r="P58" i="59"/>
  <c r="Q58" i="59"/>
  <c r="R58" i="59"/>
  <c r="S58" i="59"/>
  <c r="T58" i="59"/>
  <c r="U58" i="59"/>
  <c r="V58" i="59"/>
  <c r="W58" i="59"/>
  <c r="A59" i="59"/>
  <c r="C59" i="59"/>
  <c r="D59" i="59"/>
  <c r="E59" i="59"/>
  <c r="F59" i="59"/>
  <c r="G59" i="59"/>
  <c r="H59" i="59"/>
  <c r="I59" i="59"/>
  <c r="J59" i="59"/>
  <c r="K59" i="59"/>
  <c r="L59" i="59"/>
  <c r="M59" i="59"/>
  <c r="N59" i="59"/>
  <c r="A51" i="59"/>
  <c r="C51" i="59"/>
  <c r="D51" i="59"/>
  <c r="E51" i="59"/>
  <c r="F51" i="59"/>
  <c r="G51" i="59"/>
  <c r="H51" i="59"/>
  <c r="I51" i="59"/>
  <c r="J51" i="59"/>
  <c r="K51" i="59"/>
  <c r="L51" i="59"/>
  <c r="M51" i="59"/>
  <c r="N51" i="59"/>
  <c r="O51" i="59"/>
  <c r="P51" i="59"/>
  <c r="Q51" i="59"/>
  <c r="R51" i="59"/>
  <c r="S51" i="59"/>
  <c r="T51" i="59"/>
  <c r="U51" i="59"/>
  <c r="V51" i="59"/>
  <c r="W51" i="59"/>
  <c r="A52" i="59"/>
  <c r="C52" i="59"/>
  <c r="D52" i="59"/>
  <c r="E52" i="59"/>
  <c r="F52" i="59"/>
  <c r="G52" i="59"/>
  <c r="H52" i="59"/>
  <c r="I52" i="59"/>
  <c r="J52" i="59"/>
  <c r="K52" i="59"/>
  <c r="L52" i="59"/>
  <c r="M52" i="59"/>
  <c r="N52" i="59"/>
  <c r="O52" i="59"/>
  <c r="P52" i="59"/>
  <c r="Q52" i="59"/>
  <c r="R52" i="59"/>
  <c r="S52" i="59"/>
  <c r="T52" i="59"/>
  <c r="U52" i="59"/>
  <c r="V52" i="59"/>
  <c r="W52" i="59"/>
  <c r="A53" i="59"/>
  <c r="C53" i="59"/>
  <c r="D53" i="59"/>
  <c r="E53" i="59"/>
  <c r="F53" i="59"/>
  <c r="G53" i="59"/>
  <c r="H53" i="59"/>
  <c r="I53" i="59"/>
  <c r="J53" i="59"/>
  <c r="K53" i="59"/>
  <c r="L53" i="59"/>
  <c r="M53" i="59"/>
  <c r="N53" i="59"/>
  <c r="O53" i="59"/>
  <c r="P53" i="59"/>
  <c r="Q53" i="59"/>
  <c r="R53" i="59"/>
  <c r="S53" i="59"/>
  <c r="T53" i="59"/>
  <c r="U53" i="59"/>
  <c r="V53" i="59"/>
  <c r="W53" i="59"/>
  <c r="M3" i="57"/>
  <c r="M4" i="57"/>
  <c r="M5" i="57"/>
  <c r="M6" i="57"/>
  <c r="M7" i="57"/>
  <c r="M8" i="57"/>
  <c r="M9" i="57"/>
  <c r="M10" i="57"/>
  <c r="M11" i="57"/>
  <c r="M12" i="57"/>
  <c r="M13" i="57"/>
  <c r="M14" i="57"/>
  <c r="M15" i="57"/>
  <c r="M16" i="57"/>
  <c r="M17" i="57"/>
  <c r="M18" i="57"/>
  <c r="M19" i="57"/>
  <c r="M20" i="57"/>
  <c r="M21" i="57"/>
  <c r="M22" i="57"/>
  <c r="M23" i="57"/>
  <c r="M24" i="57"/>
  <c r="M25" i="57"/>
  <c r="M2" i="57"/>
  <c r="B5" i="59"/>
  <c r="C5" i="59"/>
  <c r="D5" i="59"/>
  <c r="E5" i="59"/>
  <c r="F5" i="59"/>
  <c r="G5" i="59"/>
  <c r="H5" i="59"/>
  <c r="I5" i="59"/>
  <c r="J5" i="59"/>
  <c r="K5" i="59"/>
  <c r="L5" i="59"/>
  <c r="M5" i="59"/>
  <c r="N5" i="59"/>
  <c r="O5" i="59"/>
  <c r="P5" i="59"/>
  <c r="Q5" i="59"/>
  <c r="R5" i="59"/>
  <c r="S5" i="59"/>
  <c r="T5" i="59"/>
  <c r="U5" i="59"/>
  <c r="V5" i="59"/>
  <c r="W5" i="59"/>
  <c r="B6" i="59"/>
  <c r="C6" i="59"/>
  <c r="D6" i="59"/>
  <c r="E6" i="59"/>
  <c r="F6" i="59"/>
  <c r="G6" i="59"/>
  <c r="H6" i="59"/>
  <c r="I6" i="59"/>
  <c r="J6" i="59"/>
  <c r="K6" i="59"/>
  <c r="L6" i="59"/>
  <c r="M6" i="59"/>
  <c r="N6" i="59"/>
  <c r="O6" i="59"/>
  <c r="P6" i="59"/>
  <c r="Q6" i="59"/>
  <c r="R6" i="59"/>
  <c r="S6" i="59"/>
  <c r="T6" i="59"/>
  <c r="U6" i="59"/>
  <c r="V6" i="59"/>
  <c r="W6" i="59"/>
  <c r="B7" i="59"/>
  <c r="C7" i="59"/>
  <c r="D7" i="59"/>
  <c r="E7" i="59"/>
  <c r="F7" i="59"/>
  <c r="G7" i="59"/>
  <c r="H7" i="59"/>
  <c r="I7" i="59"/>
  <c r="J7" i="59"/>
  <c r="K7" i="59"/>
  <c r="L7" i="59"/>
  <c r="M7" i="59"/>
  <c r="N7" i="59"/>
  <c r="O7" i="59"/>
  <c r="P7" i="59"/>
  <c r="Q7" i="59"/>
  <c r="R7" i="59"/>
  <c r="S7" i="59"/>
  <c r="T7" i="59"/>
  <c r="U7" i="59"/>
  <c r="V7" i="59"/>
  <c r="W7" i="59"/>
  <c r="B8" i="59"/>
  <c r="C8" i="59"/>
  <c r="D8" i="59"/>
  <c r="E8" i="59"/>
  <c r="F8" i="59"/>
  <c r="G8" i="59"/>
  <c r="H8" i="59"/>
  <c r="I8" i="59"/>
  <c r="J8" i="59"/>
  <c r="K8" i="59"/>
  <c r="L8" i="59"/>
  <c r="M8" i="59"/>
  <c r="N8" i="59"/>
  <c r="O8" i="59"/>
  <c r="P8" i="59"/>
  <c r="Q8" i="59"/>
  <c r="R8" i="59"/>
  <c r="S8" i="59"/>
  <c r="T8" i="59"/>
  <c r="U8" i="59"/>
  <c r="V8" i="59"/>
  <c r="W8" i="59"/>
  <c r="B9" i="59"/>
  <c r="C9" i="59"/>
  <c r="D9" i="59"/>
  <c r="E9" i="59"/>
  <c r="F9" i="59"/>
  <c r="G9" i="59"/>
  <c r="H9" i="59"/>
  <c r="I9" i="59"/>
  <c r="J9" i="59"/>
  <c r="K9" i="59"/>
  <c r="L9" i="59"/>
  <c r="M9" i="59"/>
  <c r="N9" i="59"/>
  <c r="O9" i="59"/>
  <c r="P9" i="59"/>
  <c r="Q9" i="59"/>
  <c r="R9" i="59"/>
  <c r="S9" i="59"/>
  <c r="T9" i="59"/>
  <c r="U9" i="59"/>
  <c r="V9" i="59"/>
  <c r="W9" i="59"/>
  <c r="B10" i="59"/>
  <c r="C10" i="59"/>
  <c r="D10" i="59"/>
  <c r="E10" i="59"/>
  <c r="F10" i="59"/>
  <c r="G10" i="59"/>
  <c r="H10" i="59"/>
  <c r="I10" i="59"/>
  <c r="J10" i="59"/>
  <c r="K10" i="59"/>
  <c r="L10" i="59"/>
  <c r="M10" i="59"/>
  <c r="N10" i="59"/>
  <c r="O10" i="59"/>
  <c r="P10" i="59"/>
  <c r="Q10" i="59"/>
  <c r="R10" i="59"/>
  <c r="S10" i="59"/>
  <c r="T10" i="59"/>
  <c r="U10" i="59"/>
  <c r="V10" i="59"/>
  <c r="W10" i="59"/>
  <c r="B11" i="59"/>
  <c r="C11" i="59"/>
  <c r="D11" i="59"/>
  <c r="E11" i="59"/>
  <c r="F11" i="59"/>
  <c r="G11" i="59"/>
  <c r="H11" i="59"/>
  <c r="I11" i="59"/>
  <c r="J11" i="59"/>
  <c r="K11" i="59"/>
  <c r="L11" i="59"/>
  <c r="M11" i="59"/>
  <c r="N11" i="59"/>
  <c r="O11" i="59"/>
  <c r="P11" i="59"/>
  <c r="Q11" i="59"/>
  <c r="R11" i="59"/>
  <c r="S11" i="59"/>
  <c r="T11" i="59"/>
  <c r="U11" i="59"/>
  <c r="V11" i="59"/>
  <c r="W11" i="59"/>
  <c r="B12" i="59"/>
  <c r="C12" i="59"/>
  <c r="D12" i="59"/>
  <c r="E12" i="59"/>
  <c r="F12" i="59"/>
  <c r="G12" i="59"/>
  <c r="H12" i="59"/>
  <c r="I12" i="59"/>
  <c r="J12" i="59"/>
  <c r="K12" i="59"/>
  <c r="L12" i="59"/>
  <c r="M12" i="59"/>
  <c r="N12" i="59"/>
  <c r="O12" i="59"/>
  <c r="P12" i="59"/>
  <c r="Q12" i="59"/>
  <c r="R12" i="59"/>
  <c r="S12" i="59"/>
  <c r="T12" i="59"/>
  <c r="U12" i="59"/>
  <c r="V12" i="59"/>
  <c r="W12" i="59"/>
  <c r="B13" i="59"/>
  <c r="C13" i="59"/>
  <c r="D13" i="59"/>
  <c r="E13" i="59"/>
  <c r="F13" i="59"/>
  <c r="G13" i="59"/>
  <c r="H13" i="59"/>
  <c r="I13" i="59"/>
  <c r="J13" i="59"/>
  <c r="K13" i="59"/>
  <c r="L13" i="59"/>
  <c r="M13" i="59"/>
  <c r="N13" i="59"/>
  <c r="O13" i="59"/>
  <c r="P13" i="59"/>
  <c r="Q13" i="59"/>
  <c r="R13" i="59"/>
  <c r="S13" i="59"/>
  <c r="T13" i="59"/>
  <c r="U13" i="59"/>
  <c r="V13" i="59"/>
  <c r="W13" i="59"/>
  <c r="B14" i="59"/>
  <c r="C14" i="59"/>
  <c r="D14" i="59"/>
  <c r="E14" i="59"/>
  <c r="F14" i="59"/>
  <c r="G14" i="59"/>
  <c r="H14" i="59"/>
  <c r="I14" i="59"/>
  <c r="J14" i="59"/>
  <c r="K14" i="59"/>
  <c r="L14" i="59"/>
  <c r="M14" i="59"/>
  <c r="N14" i="59"/>
  <c r="O14" i="59"/>
  <c r="P14" i="59"/>
  <c r="Q14" i="59"/>
  <c r="R14" i="59"/>
  <c r="S14" i="59"/>
  <c r="T14" i="59"/>
  <c r="U14" i="59"/>
  <c r="V14" i="59"/>
  <c r="W14" i="59"/>
  <c r="B15" i="59"/>
  <c r="C15" i="59"/>
  <c r="D15" i="59"/>
  <c r="E15" i="59"/>
  <c r="F15" i="59"/>
  <c r="G15" i="59"/>
  <c r="H15" i="59"/>
  <c r="I15" i="59"/>
  <c r="J15" i="59"/>
  <c r="K15" i="59"/>
  <c r="L15" i="59"/>
  <c r="M15" i="59"/>
  <c r="N15" i="59"/>
  <c r="O15" i="59"/>
  <c r="P15" i="59"/>
  <c r="Q15" i="59"/>
  <c r="R15" i="59"/>
  <c r="S15" i="59"/>
  <c r="T15" i="59"/>
  <c r="U15" i="59"/>
  <c r="V15" i="59"/>
  <c r="W15" i="59"/>
  <c r="B16" i="59"/>
  <c r="C16" i="59"/>
  <c r="D16" i="59"/>
  <c r="E16" i="59"/>
  <c r="F16" i="59"/>
  <c r="G16" i="59"/>
  <c r="H16" i="59"/>
  <c r="I16" i="59"/>
  <c r="J16" i="59"/>
  <c r="K16" i="59"/>
  <c r="L16" i="59"/>
  <c r="M16" i="59"/>
  <c r="N16" i="59"/>
  <c r="O16" i="59"/>
  <c r="P16" i="59"/>
  <c r="Q16" i="59"/>
  <c r="R16" i="59"/>
  <c r="S16" i="59"/>
  <c r="T16" i="59"/>
  <c r="U16" i="59"/>
  <c r="V16" i="59"/>
  <c r="W16" i="59"/>
  <c r="B17" i="59"/>
  <c r="C17" i="59"/>
  <c r="D17" i="59"/>
  <c r="E17" i="59"/>
  <c r="F17" i="59"/>
  <c r="G17" i="59"/>
  <c r="H17" i="59"/>
  <c r="I17" i="59"/>
  <c r="J17" i="59"/>
  <c r="K17" i="59"/>
  <c r="L17" i="59"/>
  <c r="M17" i="59"/>
  <c r="N17" i="59"/>
  <c r="O17" i="59"/>
  <c r="P17" i="59"/>
  <c r="Q17" i="59"/>
  <c r="R17" i="59"/>
  <c r="S17" i="59"/>
  <c r="T17" i="59"/>
  <c r="U17" i="59"/>
  <c r="V17" i="59"/>
  <c r="W17" i="59"/>
  <c r="B18" i="59"/>
  <c r="C18" i="59"/>
  <c r="D18" i="59"/>
  <c r="E18" i="59"/>
  <c r="F18" i="59"/>
  <c r="G18" i="59"/>
  <c r="H18" i="59"/>
  <c r="I18" i="59"/>
  <c r="J18" i="59"/>
  <c r="K18" i="59"/>
  <c r="L18" i="59"/>
  <c r="M18" i="59"/>
  <c r="N18" i="59"/>
  <c r="O18" i="59"/>
  <c r="P18" i="59"/>
  <c r="Q18" i="59"/>
  <c r="R18" i="59"/>
  <c r="S18" i="59"/>
  <c r="T18" i="59"/>
  <c r="U18" i="59"/>
  <c r="V18" i="59"/>
  <c r="W18" i="59"/>
  <c r="B19" i="59"/>
  <c r="C19" i="59"/>
  <c r="D19" i="59"/>
  <c r="E19" i="59"/>
  <c r="F19" i="59"/>
  <c r="G19" i="59"/>
  <c r="H19" i="59"/>
  <c r="I19" i="59"/>
  <c r="J19" i="59"/>
  <c r="K19" i="59"/>
  <c r="L19" i="59"/>
  <c r="M19" i="59"/>
  <c r="N19" i="59"/>
  <c r="O19" i="59"/>
  <c r="P19" i="59"/>
  <c r="Q19" i="59"/>
  <c r="R19" i="59"/>
  <c r="S19" i="59"/>
  <c r="T19" i="59"/>
  <c r="U19" i="59"/>
  <c r="V19" i="59"/>
  <c r="W19" i="59"/>
  <c r="B20" i="59"/>
  <c r="C20" i="59"/>
  <c r="D20" i="59"/>
  <c r="E20" i="59"/>
  <c r="F20" i="59"/>
  <c r="G20" i="59"/>
  <c r="H20" i="59"/>
  <c r="I20" i="59"/>
  <c r="J20" i="59"/>
  <c r="K20" i="59"/>
  <c r="L20" i="59"/>
  <c r="M20" i="59"/>
  <c r="N20" i="59"/>
  <c r="O20" i="59"/>
  <c r="P20" i="59"/>
  <c r="Q20" i="59"/>
  <c r="R20" i="59"/>
  <c r="S20" i="59"/>
  <c r="T20" i="59"/>
  <c r="U20" i="59"/>
  <c r="V20" i="59"/>
  <c r="W20" i="59"/>
  <c r="B21" i="59"/>
  <c r="C21" i="59"/>
  <c r="D21" i="59"/>
  <c r="E21" i="59"/>
  <c r="F21" i="59"/>
  <c r="G21" i="59"/>
  <c r="H21" i="59"/>
  <c r="I21" i="59"/>
  <c r="J21" i="59"/>
  <c r="K21" i="59"/>
  <c r="L21" i="59"/>
  <c r="M21" i="59"/>
  <c r="N21" i="59"/>
  <c r="O21" i="59"/>
  <c r="P21" i="59"/>
  <c r="Q21" i="59"/>
  <c r="R21" i="59"/>
  <c r="S21" i="59"/>
  <c r="T21" i="59"/>
  <c r="U21" i="59"/>
  <c r="V21" i="59"/>
  <c r="W21" i="59"/>
  <c r="B22" i="59"/>
  <c r="C22" i="59"/>
  <c r="D22" i="59"/>
  <c r="E22" i="59"/>
  <c r="F22" i="59"/>
  <c r="G22" i="59"/>
  <c r="H22" i="59"/>
  <c r="I22" i="59"/>
  <c r="J22" i="59"/>
  <c r="K22" i="59"/>
  <c r="L22" i="59"/>
  <c r="M22" i="59"/>
  <c r="N22" i="59"/>
  <c r="O22" i="59"/>
  <c r="P22" i="59"/>
  <c r="Q22" i="59"/>
  <c r="R22" i="59"/>
  <c r="S22" i="59"/>
  <c r="T22" i="59"/>
  <c r="U22" i="59"/>
  <c r="V22" i="59"/>
  <c r="W22" i="59"/>
  <c r="B23" i="59"/>
  <c r="C23" i="59"/>
  <c r="D23" i="59"/>
  <c r="E23" i="59"/>
  <c r="F23" i="59"/>
  <c r="G23" i="59"/>
  <c r="H23" i="59"/>
  <c r="I23" i="59"/>
  <c r="J23" i="59"/>
  <c r="K23" i="59"/>
  <c r="L23" i="59"/>
  <c r="M23" i="59"/>
  <c r="N23" i="59"/>
  <c r="O23" i="59"/>
  <c r="P23" i="59"/>
  <c r="Q23" i="59"/>
  <c r="R23" i="59"/>
  <c r="S23" i="59"/>
  <c r="T23" i="59"/>
  <c r="U23" i="59"/>
  <c r="V23" i="59"/>
  <c r="W23" i="59"/>
  <c r="B24" i="59"/>
  <c r="C24" i="59"/>
  <c r="D24" i="59"/>
  <c r="E24" i="59"/>
  <c r="F24" i="59"/>
  <c r="G24" i="59"/>
  <c r="H24" i="59"/>
  <c r="I24" i="59"/>
  <c r="J24" i="59"/>
  <c r="K24" i="59"/>
  <c r="L24" i="59"/>
  <c r="M24" i="59"/>
  <c r="N24" i="59"/>
  <c r="O24" i="59"/>
  <c r="P24" i="59"/>
  <c r="Q24" i="59"/>
  <c r="R24" i="59"/>
  <c r="S24" i="59"/>
  <c r="T24" i="59"/>
  <c r="U24" i="59"/>
  <c r="V24" i="59"/>
  <c r="W24" i="59"/>
  <c r="B25" i="59"/>
  <c r="C25" i="59"/>
  <c r="D25" i="59"/>
  <c r="E25" i="59"/>
  <c r="F25" i="59"/>
  <c r="G25" i="59"/>
  <c r="H25" i="59"/>
  <c r="I25" i="59"/>
  <c r="J25" i="59"/>
  <c r="K25" i="59"/>
  <c r="L25" i="59"/>
  <c r="M25" i="59"/>
  <c r="N25" i="59"/>
  <c r="O25" i="59"/>
  <c r="P25" i="59"/>
  <c r="Q25" i="59"/>
  <c r="R25" i="59"/>
  <c r="S25" i="59"/>
  <c r="T25" i="59"/>
  <c r="U25" i="59"/>
  <c r="V25" i="59"/>
  <c r="W25" i="59"/>
  <c r="B26" i="59"/>
  <c r="C26" i="59"/>
  <c r="D26" i="59"/>
  <c r="E26" i="59"/>
  <c r="F26" i="59"/>
  <c r="G26" i="59"/>
  <c r="H26" i="59"/>
  <c r="I26" i="59"/>
  <c r="J26" i="59"/>
  <c r="K26" i="59"/>
  <c r="L26" i="59"/>
  <c r="M26" i="59"/>
  <c r="N26" i="59"/>
  <c r="O26" i="59"/>
  <c r="P26" i="59"/>
  <c r="Q26" i="59"/>
  <c r="R26" i="59"/>
  <c r="S26" i="59"/>
  <c r="T26" i="59"/>
  <c r="U26" i="59"/>
  <c r="V26" i="59"/>
  <c r="W26" i="59"/>
  <c r="B27" i="59"/>
  <c r="C27" i="59"/>
  <c r="D27" i="59"/>
  <c r="E27" i="59"/>
  <c r="F27" i="59"/>
  <c r="G27" i="59"/>
  <c r="H27" i="59"/>
  <c r="I27" i="59"/>
  <c r="J27" i="59"/>
  <c r="K27" i="59"/>
  <c r="L27" i="59"/>
  <c r="M27" i="59"/>
  <c r="N27" i="59"/>
  <c r="O27" i="59"/>
  <c r="P27" i="59"/>
  <c r="Q27" i="59"/>
  <c r="R27" i="59"/>
  <c r="S27" i="59"/>
  <c r="T27" i="59"/>
  <c r="U27" i="59"/>
  <c r="V27" i="59"/>
  <c r="W27" i="59"/>
  <c r="B28" i="59"/>
  <c r="C28" i="59"/>
  <c r="D28" i="59"/>
  <c r="E28" i="59"/>
  <c r="F28" i="59"/>
  <c r="G28" i="59"/>
  <c r="H28" i="59"/>
  <c r="I28" i="59"/>
  <c r="J28" i="59"/>
  <c r="K28" i="59"/>
  <c r="L28" i="59"/>
  <c r="M28" i="59"/>
  <c r="N28" i="59"/>
  <c r="O28" i="59"/>
  <c r="P28" i="59"/>
  <c r="Q28" i="59"/>
  <c r="R28" i="59"/>
  <c r="S28" i="59"/>
  <c r="T28" i="59"/>
  <c r="U28" i="59"/>
  <c r="V28" i="59"/>
  <c r="W28" i="59"/>
  <c r="B29" i="59"/>
  <c r="C29" i="59"/>
  <c r="D29" i="59"/>
  <c r="E29" i="59"/>
  <c r="F29" i="59"/>
  <c r="G29" i="59"/>
  <c r="H29" i="59"/>
  <c r="I29" i="59"/>
  <c r="J29" i="59"/>
  <c r="K29" i="59"/>
  <c r="L29" i="59"/>
  <c r="M29" i="59"/>
  <c r="N29" i="59"/>
  <c r="O29" i="59"/>
  <c r="P29" i="59"/>
  <c r="Q29" i="59"/>
  <c r="R29" i="59"/>
  <c r="S29" i="59"/>
  <c r="T29" i="59"/>
  <c r="U29" i="59"/>
  <c r="V29" i="59"/>
  <c r="W29" i="59"/>
  <c r="B30" i="59"/>
  <c r="C30" i="59"/>
  <c r="D30" i="59"/>
  <c r="E30" i="59"/>
  <c r="F30" i="59"/>
  <c r="G30" i="59"/>
  <c r="H30" i="59"/>
  <c r="I30" i="59"/>
  <c r="J30" i="59"/>
  <c r="K30" i="59"/>
  <c r="L30" i="59"/>
  <c r="M30" i="59"/>
  <c r="N30" i="59"/>
  <c r="O30" i="59"/>
  <c r="P30" i="59"/>
  <c r="Q30" i="59"/>
  <c r="R30" i="59"/>
  <c r="S30" i="59"/>
  <c r="T30" i="59"/>
  <c r="U30" i="59"/>
  <c r="V30" i="59"/>
  <c r="W30" i="59"/>
  <c r="B31" i="59"/>
  <c r="C31" i="59"/>
  <c r="D31" i="59"/>
  <c r="E31" i="59"/>
  <c r="F31" i="59"/>
  <c r="G31" i="59"/>
  <c r="H31" i="59"/>
  <c r="I31" i="59"/>
  <c r="J31" i="59"/>
  <c r="K31" i="59"/>
  <c r="L31" i="59"/>
  <c r="M31" i="59"/>
  <c r="N31" i="59"/>
  <c r="O31" i="59"/>
  <c r="P31" i="59"/>
  <c r="Q31" i="59"/>
  <c r="R31" i="59"/>
  <c r="S31" i="59"/>
  <c r="T31" i="59"/>
  <c r="U31" i="59"/>
  <c r="V31" i="59"/>
  <c r="W31" i="59"/>
  <c r="B32" i="59"/>
  <c r="C32" i="59"/>
  <c r="D32" i="59"/>
  <c r="E32" i="59"/>
  <c r="F32" i="59"/>
  <c r="G32" i="59"/>
  <c r="H32" i="59"/>
  <c r="I32" i="59"/>
  <c r="J32" i="59"/>
  <c r="K32" i="59"/>
  <c r="L32" i="59"/>
  <c r="M32" i="59"/>
  <c r="N32" i="59"/>
  <c r="O32" i="59"/>
  <c r="P32" i="59"/>
  <c r="Q32" i="59"/>
  <c r="R32" i="59"/>
  <c r="S32" i="59"/>
  <c r="T32" i="59"/>
  <c r="U32" i="59"/>
  <c r="V32" i="59"/>
  <c r="W32" i="59"/>
  <c r="B33" i="59"/>
  <c r="C33" i="59"/>
  <c r="D33" i="59"/>
  <c r="E33" i="59"/>
  <c r="F33" i="59"/>
  <c r="G33" i="59"/>
  <c r="H33" i="59"/>
  <c r="I33" i="59"/>
  <c r="J33" i="59"/>
  <c r="K33" i="59"/>
  <c r="L33" i="59"/>
  <c r="M33" i="59"/>
  <c r="N33" i="59"/>
  <c r="O33" i="59"/>
  <c r="P33" i="59"/>
  <c r="Q33" i="59"/>
  <c r="R33" i="59"/>
  <c r="S33" i="59"/>
  <c r="T33" i="59"/>
  <c r="U33" i="59"/>
  <c r="V33" i="59"/>
  <c r="W33" i="59"/>
  <c r="B34" i="59"/>
  <c r="C34" i="59"/>
  <c r="D34" i="59"/>
  <c r="E34" i="59"/>
  <c r="F34" i="59"/>
  <c r="G34" i="59"/>
  <c r="H34" i="59"/>
  <c r="I34" i="59"/>
  <c r="J34" i="59"/>
  <c r="K34" i="59"/>
  <c r="L34" i="59"/>
  <c r="M34" i="59"/>
  <c r="N34" i="59"/>
  <c r="O34" i="59"/>
  <c r="P34" i="59"/>
  <c r="Q34" i="59"/>
  <c r="R34" i="59"/>
  <c r="S34" i="59"/>
  <c r="T34" i="59"/>
  <c r="U34" i="59"/>
  <c r="V34" i="59"/>
  <c r="W34" i="59"/>
  <c r="B35" i="59"/>
  <c r="C35" i="59"/>
  <c r="D35" i="59"/>
  <c r="E35" i="59"/>
  <c r="F35" i="59"/>
  <c r="G35" i="59"/>
  <c r="H35" i="59"/>
  <c r="I35" i="59"/>
  <c r="J35" i="59"/>
  <c r="K35" i="59"/>
  <c r="L35" i="59"/>
  <c r="M35" i="59"/>
  <c r="N35" i="59"/>
  <c r="O35" i="59"/>
  <c r="P35" i="59"/>
  <c r="Q35" i="59"/>
  <c r="R35" i="59"/>
  <c r="S35" i="59"/>
  <c r="T35" i="59"/>
  <c r="U35" i="59"/>
  <c r="V35" i="59"/>
  <c r="W35" i="59"/>
  <c r="B36" i="59"/>
  <c r="C36" i="59"/>
  <c r="D36" i="59"/>
  <c r="E36" i="59"/>
  <c r="F36" i="59"/>
  <c r="G36" i="59"/>
  <c r="H36" i="59"/>
  <c r="I36" i="59"/>
  <c r="J36" i="59"/>
  <c r="K36" i="59"/>
  <c r="L36" i="59"/>
  <c r="M36" i="59"/>
  <c r="N36" i="59"/>
  <c r="O36" i="59"/>
  <c r="P36" i="59"/>
  <c r="Q36" i="59"/>
  <c r="R36" i="59"/>
  <c r="S36" i="59"/>
  <c r="T36" i="59"/>
  <c r="U36" i="59"/>
  <c r="V36" i="59"/>
  <c r="W36" i="59"/>
  <c r="B37" i="59"/>
  <c r="C37" i="59"/>
  <c r="D37" i="59"/>
  <c r="E37" i="59"/>
  <c r="F37" i="59"/>
  <c r="G37" i="59"/>
  <c r="H37" i="59"/>
  <c r="I37" i="59"/>
  <c r="J37" i="59"/>
  <c r="K37" i="59"/>
  <c r="L37" i="59"/>
  <c r="M37" i="59"/>
  <c r="N37" i="59"/>
  <c r="O37" i="59"/>
  <c r="P37" i="59"/>
  <c r="Q37" i="59"/>
  <c r="R37" i="59"/>
  <c r="S37" i="59"/>
  <c r="T37" i="59"/>
  <c r="U37" i="59"/>
  <c r="V37" i="59"/>
  <c r="W37" i="59"/>
  <c r="B38" i="59"/>
  <c r="C38" i="59"/>
  <c r="D38" i="59"/>
  <c r="E38" i="59"/>
  <c r="F38" i="59"/>
  <c r="G38" i="59"/>
  <c r="H38" i="59"/>
  <c r="I38" i="59"/>
  <c r="J38" i="59"/>
  <c r="K38" i="59"/>
  <c r="L38" i="59"/>
  <c r="M38" i="59"/>
  <c r="N38" i="59"/>
  <c r="O38" i="59"/>
  <c r="P38" i="59"/>
  <c r="Q38" i="59"/>
  <c r="R38" i="59"/>
  <c r="S38" i="59"/>
  <c r="T38" i="59"/>
  <c r="U38" i="59"/>
  <c r="V38" i="59"/>
  <c r="W38" i="59"/>
  <c r="B39" i="59"/>
  <c r="C39" i="59"/>
  <c r="D39" i="59"/>
  <c r="E39" i="59"/>
  <c r="F39" i="59"/>
  <c r="G39" i="59"/>
  <c r="H39" i="59"/>
  <c r="I39" i="59"/>
  <c r="J39" i="59"/>
  <c r="K39" i="59"/>
  <c r="L39" i="59"/>
  <c r="M39" i="59"/>
  <c r="N39" i="59"/>
  <c r="O39" i="59"/>
  <c r="P39" i="59"/>
  <c r="Q39" i="59"/>
  <c r="R39" i="59"/>
  <c r="S39" i="59"/>
  <c r="T39" i="59"/>
  <c r="U39" i="59"/>
  <c r="V39" i="59"/>
  <c r="W39" i="59"/>
  <c r="C4" i="59"/>
  <c r="D4" i="59"/>
  <c r="E4" i="59"/>
  <c r="F4" i="59"/>
  <c r="G4" i="59"/>
  <c r="H4" i="59"/>
  <c r="I4" i="59"/>
  <c r="J4" i="59"/>
  <c r="K4" i="59"/>
  <c r="L4" i="59"/>
  <c r="M4" i="59"/>
  <c r="N4" i="59"/>
  <c r="O4" i="59"/>
  <c r="P4" i="59"/>
  <c r="Q4" i="59"/>
  <c r="R4" i="59"/>
  <c r="S4" i="59"/>
  <c r="T4" i="59"/>
  <c r="U4" i="59"/>
  <c r="V4" i="59"/>
  <c r="W4" i="59"/>
  <c r="B4" i="59"/>
  <c r="W3" i="59"/>
  <c r="V3" i="59"/>
  <c r="U3" i="59"/>
  <c r="S3" i="59"/>
  <c r="R3" i="59"/>
  <c r="Q3" i="59"/>
  <c r="P3" i="59"/>
  <c r="O3" i="59"/>
  <c r="N3" i="59"/>
  <c r="M3" i="59"/>
  <c r="L3" i="59"/>
  <c r="K3" i="59"/>
  <c r="J3" i="59"/>
  <c r="I3" i="59"/>
  <c r="H3" i="59"/>
  <c r="G3" i="59"/>
  <c r="F3" i="59"/>
  <c r="E3" i="59"/>
  <c r="D3" i="59"/>
  <c r="C3" i="59"/>
  <c r="B3" i="59"/>
  <c r="A20" i="59"/>
  <c r="A21" i="59"/>
  <c r="A22" i="59"/>
  <c r="A23" i="59"/>
  <c r="A24" i="59"/>
  <c r="A25" i="59"/>
  <c r="A26" i="59"/>
  <c r="A27" i="59"/>
  <c r="A28" i="59"/>
  <c r="A29" i="59"/>
  <c r="A30" i="59"/>
  <c r="A31" i="59"/>
  <c r="A32" i="59"/>
  <c r="A33" i="59"/>
  <c r="A34" i="59"/>
  <c r="A35" i="59"/>
  <c r="A36" i="59"/>
  <c r="A37" i="59"/>
  <c r="A38" i="59"/>
  <c r="A39" i="59"/>
  <c r="A18" i="59"/>
  <c r="A19" i="59"/>
  <c r="A17" i="59"/>
  <c r="A4" i="59"/>
  <c r="A5" i="59"/>
  <c r="A6" i="59"/>
  <c r="A7" i="59"/>
  <c r="A8" i="59"/>
  <c r="A9" i="59"/>
  <c r="A10" i="59"/>
  <c r="A11" i="59"/>
  <c r="A12" i="59"/>
  <c r="A13" i="59"/>
  <c r="A14" i="59"/>
  <c r="A15" i="59"/>
  <c r="A16" i="59"/>
  <c r="A3" i="59"/>
  <c r="A201" i="45"/>
  <c r="B201" i="45"/>
  <c r="X201" i="45" s="1"/>
  <c r="C201" i="45"/>
  <c r="D201" i="45"/>
  <c r="E201" i="45"/>
  <c r="F201" i="45"/>
  <c r="K201" i="45"/>
  <c r="L201" i="45"/>
  <c r="M201" i="45"/>
  <c r="N201" i="45"/>
  <c r="O201" i="45"/>
  <c r="P201" i="45"/>
  <c r="T201" i="45"/>
  <c r="U201" i="45"/>
  <c r="V201" i="45"/>
  <c r="W201" i="45"/>
  <c r="L6" i="56"/>
  <c r="L7" i="56"/>
  <c r="L8" i="56"/>
  <c r="L9" i="56"/>
  <c r="L10" i="56"/>
  <c r="L11" i="56"/>
  <c r="L12" i="56"/>
  <c r="L13" i="56"/>
  <c r="L14" i="56"/>
  <c r="L5" i="56"/>
  <c r="M199" i="45"/>
  <c r="B199" i="45"/>
  <c r="A199" i="45"/>
  <c r="D199" i="45"/>
  <c r="F199" i="45"/>
  <c r="L199" i="45"/>
  <c r="N199" i="45"/>
  <c r="O199" i="45"/>
  <c r="P199" i="45"/>
  <c r="V199" i="45"/>
  <c r="A200" i="45"/>
  <c r="B200" i="45"/>
  <c r="C200" i="45"/>
  <c r="D200" i="45"/>
  <c r="E200" i="45"/>
  <c r="F200" i="45"/>
  <c r="K200" i="45"/>
  <c r="L200" i="45"/>
  <c r="M200" i="45"/>
  <c r="X200" i="45" s="1"/>
  <c r="N200" i="45"/>
  <c r="O200" i="45"/>
  <c r="P200" i="45"/>
  <c r="T200" i="45"/>
  <c r="U200" i="45"/>
  <c r="V200" i="45"/>
  <c r="W200" i="45"/>
  <c r="M198" i="45"/>
  <c r="B197" i="45"/>
  <c r="C197" i="45"/>
  <c r="D197" i="45"/>
  <c r="E197" i="45"/>
  <c r="F197" i="45"/>
  <c r="K197" i="45"/>
  <c r="L197" i="45"/>
  <c r="M197" i="45"/>
  <c r="N197" i="45"/>
  <c r="O197" i="45"/>
  <c r="P197" i="45"/>
  <c r="T197" i="45"/>
  <c r="U197" i="45"/>
  <c r="V197" i="45"/>
  <c r="W197" i="45"/>
  <c r="B198" i="45"/>
  <c r="C198" i="45"/>
  <c r="D198" i="45"/>
  <c r="E198" i="45"/>
  <c r="F198" i="45"/>
  <c r="K198" i="45"/>
  <c r="L198" i="45"/>
  <c r="N198" i="45"/>
  <c r="O198" i="45"/>
  <c r="P198" i="45"/>
  <c r="T198" i="45"/>
  <c r="U198" i="45"/>
  <c r="V198" i="45"/>
  <c r="W198" i="45"/>
  <c r="A198" i="45"/>
  <c r="A194" i="45"/>
  <c r="B194" i="45"/>
  <c r="C194" i="45"/>
  <c r="D194" i="45"/>
  <c r="E194" i="45"/>
  <c r="F194" i="45"/>
  <c r="K194" i="45"/>
  <c r="L194" i="45"/>
  <c r="M194" i="45"/>
  <c r="N194" i="45"/>
  <c r="O194" i="45"/>
  <c r="P194" i="45"/>
  <c r="T194" i="45"/>
  <c r="U194" i="45"/>
  <c r="V194" i="45"/>
  <c r="W194" i="45"/>
  <c r="A195" i="45"/>
  <c r="B195" i="45"/>
  <c r="C195" i="45"/>
  <c r="D195" i="45"/>
  <c r="E195" i="45"/>
  <c r="F195" i="45"/>
  <c r="K195" i="45"/>
  <c r="L195" i="45"/>
  <c r="M195" i="45"/>
  <c r="N195" i="45"/>
  <c r="O195" i="45"/>
  <c r="P195" i="45"/>
  <c r="T195" i="45"/>
  <c r="U195" i="45"/>
  <c r="V195" i="45"/>
  <c r="W195" i="45"/>
  <c r="A196" i="45"/>
  <c r="B196" i="45"/>
  <c r="C196" i="45"/>
  <c r="D196" i="45"/>
  <c r="E196" i="45"/>
  <c r="F196" i="45"/>
  <c r="K196" i="45"/>
  <c r="L196" i="45"/>
  <c r="M196" i="45"/>
  <c r="N196" i="45"/>
  <c r="O196" i="45"/>
  <c r="P196" i="45"/>
  <c r="T196" i="45"/>
  <c r="U196" i="45"/>
  <c r="V196" i="45"/>
  <c r="W196" i="45"/>
  <c r="A197" i="45"/>
  <c r="C187" i="45"/>
  <c r="C188" i="45"/>
  <c r="C189" i="45"/>
  <c r="C190" i="45"/>
  <c r="C191" i="45"/>
  <c r="C192" i="45"/>
  <c r="C193" i="45"/>
  <c r="A193" i="45"/>
  <c r="B193" i="45"/>
  <c r="D193" i="45"/>
  <c r="E193" i="45"/>
  <c r="F193" i="45"/>
  <c r="K193" i="45"/>
  <c r="L193" i="45"/>
  <c r="M193" i="45"/>
  <c r="N193" i="45"/>
  <c r="O193" i="45"/>
  <c r="P193" i="45"/>
  <c r="T193" i="45"/>
  <c r="U193" i="45"/>
  <c r="V193" i="45"/>
  <c r="W193" i="45"/>
  <c r="O189" i="45"/>
  <c r="O191" i="45"/>
  <c r="O192" i="45"/>
  <c r="A192" i="45"/>
  <c r="B192" i="45"/>
  <c r="D192" i="45"/>
  <c r="E192" i="45"/>
  <c r="F192" i="45"/>
  <c r="K192" i="45"/>
  <c r="L192" i="45"/>
  <c r="M192" i="45"/>
  <c r="N192" i="45"/>
  <c r="P192" i="45"/>
  <c r="T192" i="45"/>
  <c r="U192" i="45"/>
  <c r="V192" i="45"/>
  <c r="W192" i="45"/>
  <c r="B191" i="45"/>
  <c r="A190" i="45"/>
  <c r="AF125" i="59" l="1"/>
  <c r="AF71" i="59"/>
  <c r="AF81" i="59"/>
  <c r="AF113" i="59"/>
  <c r="AF95" i="59"/>
  <c r="AF107" i="59"/>
  <c r="AF67" i="59"/>
  <c r="AF94" i="59"/>
  <c r="AF82" i="59"/>
  <c r="AF114" i="59"/>
  <c r="AF102" i="59"/>
  <c r="AF70" i="59"/>
  <c r="AF68" i="59"/>
  <c r="AF99" i="59"/>
  <c r="AF75" i="59"/>
  <c r="AF115" i="59"/>
  <c r="AF103" i="59"/>
  <c r="AF98" i="59"/>
  <c r="AF86" i="59"/>
  <c r="AF74" i="59"/>
  <c r="AF116" i="59"/>
  <c r="AF117" i="59"/>
  <c r="AF110" i="59"/>
  <c r="AF104" i="59"/>
  <c r="AF83" i="59"/>
  <c r="AF100" i="59"/>
  <c r="AF88" i="59"/>
  <c r="AF76" i="59"/>
  <c r="AF120" i="59"/>
  <c r="AF119" i="59"/>
  <c r="AF118" i="59"/>
  <c r="AF101" i="59"/>
  <c r="AF89" i="59"/>
  <c r="AF77" i="59"/>
  <c r="AF111" i="59"/>
  <c r="AF105" i="59"/>
  <c r="AF69" i="59"/>
  <c r="AF90" i="59"/>
  <c r="AF78" i="59"/>
  <c r="AF62" i="59"/>
  <c r="AF91" i="59"/>
  <c r="AF85" i="59"/>
  <c r="AF79" i="59"/>
  <c r="AF73" i="59"/>
  <c r="AF112" i="59"/>
  <c r="AF106" i="59"/>
  <c r="AF93" i="59"/>
  <c r="AF65" i="59"/>
  <c r="AF66" i="59"/>
  <c r="AF87" i="59"/>
  <c r="AF97" i="59"/>
  <c r="AF121" i="59"/>
  <c r="AF109" i="59"/>
  <c r="AF64" i="59"/>
  <c r="AF63" i="59"/>
  <c r="AF96" i="59"/>
  <c r="AF92" i="59"/>
  <c r="AF84" i="59"/>
  <c r="AF80" i="59"/>
  <c r="AF72" i="59"/>
  <c r="AF122" i="59"/>
  <c r="AF108" i="59"/>
  <c r="AF123" i="59"/>
  <c r="AF124" i="59"/>
  <c r="AF49" i="59"/>
  <c r="AF60" i="59"/>
  <c r="AF59" i="59"/>
  <c r="AF40" i="59"/>
  <c r="AF41" i="59"/>
  <c r="AF61" i="59"/>
  <c r="AF43" i="59"/>
  <c r="AF42" i="59"/>
  <c r="AF44" i="59"/>
  <c r="AF46" i="59"/>
  <c r="AF48" i="59"/>
  <c r="AF18" i="59"/>
  <c r="AF45" i="59"/>
  <c r="AF47" i="59"/>
  <c r="AF58" i="59"/>
  <c r="AF57" i="59"/>
  <c r="AF56" i="59"/>
  <c r="AF55" i="59"/>
  <c r="AF54" i="59"/>
  <c r="AF53" i="59"/>
  <c r="AF52" i="59"/>
  <c r="AF51" i="59"/>
  <c r="AF50" i="59"/>
  <c r="AF19" i="59"/>
  <c r="AF17" i="59"/>
  <c r="AF39" i="59"/>
  <c r="AF38" i="59"/>
  <c r="AF37" i="59"/>
  <c r="AF36" i="59"/>
  <c r="AF35" i="59"/>
  <c r="AF34" i="59"/>
  <c r="AF33" i="59"/>
  <c r="AF32" i="59"/>
  <c r="AF31" i="59"/>
  <c r="AF30" i="59"/>
  <c r="AF29" i="59"/>
  <c r="AF28" i="59"/>
  <c r="AF27" i="59"/>
  <c r="AF26" i="59"/>
  <c r="AF25" i="59"/>
  <c r="AF24" i="59"/>
  <c r="AF23" i="59"/>
  <c r="AF22" i="59"/>
  <c r="AF21" i="59"/>
  <c r="AF20" i="59"/>
  <c r="AF3" i="59"/>
  <c r="AF10" i="59"/>
  <c r="AF5" i="59"/>
  <c r="AF13" i="59"/>
  <c r="AF15" i="59"/>
  <c r="AF14" i="59"/>
  <c r="AF4" i="59"/>
  <c r="AF6" i="59"/>
  <c r="AF7" i="59"/>
  <c r="AF8" i="59"/>
  <c r="AF9" i="59"/>
  <c r="AF11" i="59"/>
  <c r="AF12" i="59"/>
  <c r="AF16" i="59"/>
  <c r="X199" i="45"/>
  <c r="X197" i="45"/>
  <c r="X192" i="45"/>
  <c r="X198" i="45"/>
  <c r="X196" i="45"/>
  <c r="X195" i="45"/>
  <c r="X193" i="45"/>
  <c r="X194" i="45"/>
  <c r="J3" i="57"/>
  <c r="J4" i="57"/>
  <c r="J5" i="57"/>
  <c r="J6" i="57"/>
  <c r="J7" i="57"/>
  <c r="J8" i="57"/>
  <c r="J9" i="57"/>
  <c r="J10" i="57"/>
  <c r="J11" i="57"/>
  <c r="J12" i="57"/>
  <c r="J13" i="57"/>
  <c r="J14" i="57"/>
  <c r="J15" i="57"/>
  <c r="J16" i="57"/>
  <c r="J17" i="57"/>
  <c r="J18" i="57"/>
  <c r="J19" i="57"/>
  <c r="J20" i="57"/>
  <c r="J21" i="57"/>
  <c r="J22" i="57"/>
  <c r="J23" i="57"/>
  <c r="J24" i="57"/>
  <c r="J25" i="57"/>
  <c r="J2" i="57"/>
  <c r="A191" i="45"/>
  <c r="D191" i="45"/>
  <c r="E191" i="45"/>
  <c r="F191" i="45"/>
  <c r="K191" i="45"/>
  <c r="L191" i="45"/>
  <c r="M191" i="45"/>
  <c r="N191" i="45"/>
  <c r="P191" i="45"/>
  <c r="T191" i="45"/>
  <c r="U191" i="45"/>
  <c r="V191" i="45"/>
  <c r="W191" i="45"/>
  <c r="O180" i="45"/>
  <c r="O181" i="45"/>
  <c r="O182" i="45"/>
  <c r="O183" i="45"/>
  <c r="O184" i="45"/>
  <c r="O185" i="45"/>
  <c r="O186" i="45"/>
  <c r="O187" i="45"/>
  <c r="O188" i="45"/>
  <c r="E142" i="45"/>
  <c r="E143" i="45"/>
  <c r="E144" i="45"/>
  <c r="E145" i="45"/>
  <c r="E146" i="45"/>
  <c r="E147" i="45"/>
  <c r="E148" i="45"/>
  <c r="E149" i="45"/>
  <c r="E150" i="45"/>
  <c r="E151" i="45"/>
  <c r="E152" i="45"/>
  <c r="E153" i="45"/>
  <c r="E154" i="45"/>
  <c r="E155" i="45"/>
  <c r="E156" i="45"/>
  <c r="E157" i="45"/>
  <c r="E158" i="45"/>
  <c r="E159" i="45"/>
  <c r="E160" i="45"/>
  <c r="E161" i="45"/>
  <c r="E162" i="45"/>
  <c r="E163" i="45"/>
  <c r="E164" i="45"/>
  <c r="E165" i="45"/>
  <c r="E166" i="45"/>
  <c r="E167" i="45"/>
  <c r="E168" i="45"/>
  <c r="E169" i="45"/>
  <c r="E170" i="45"/>
  <c r="E171" i="45"/>
  <c r="E172" i="45"/>
  <c r="E173" i="45"/>
  <c r="E174" i="45"/>
  <c r="E175" i="45"/>
  <c r="E176" i="45"/>
  <c r="E177" i="45"/>
  <c r="E178" i="45"/>
  <c r="E179" i="45"/>
  <c r="E180" i="45"/>
  <c r="E181" i="45"/>
  <c r="E182" i="45"/>
  <c r="E183" i="45"/>
  <c r="E184" i="45"/>
  <c r="E185" i="45"/>
  <c r="E186" i="45"/>
  <c r="E187" i="45"/>
  <c r="E188" i="45"/>
  <c r="E189" i="45"/>
  <c r="E190" i="45"/>
  <c r="D182" i="45"/>
  <c r="D183" i="45"/>
  <c r="D184" i="45"/>
  <c r="D185" i="45"/>
  <c r="D186" i="45"/>
  <c r="D187" i="45"/>
  <c r="D188" i="45"/>
  <c r="D189" i="45"/>
  <c r="D190" i="45"/>
  <c r="B190" i="45"/>
  <c r="F190" i="45"/>
  <c r="K190" i="45"/>
  <c r="L190" i="45"/>
  <c r="M190" i="45"/>
  <c r="N190" i="45"/>
  <c r="P190" i="45"/>
  <c r="T190" i="45"/>
  <c r="U190" i="45"/>
  <c r="V190" i="45"/>
  <c r="W190" i="45"/>
  <c r="C143" i="45"/>
  <c r="C144" i="45"/>
  <c r="C145" i="45"/>
  <c r="C146" i="45"/>
  <c r="C147" i="45"/>
  <c r="C148" i="45"/>
  <c r="C149" i="45"/>
  <c r="C150" i="45"/>
  <c r="C151" i="45"/>
  <c r="C152" i="45"/>
  <c r="C153" i="45"/>
  <c r="C154" i="45"/>
  <c r="C155" i="45"/>
  <c r="C156" i="45"/>
  <c r="C157" i="45"/>
  <c r="C158" i="45"/>
  <c r="C159" i="45"/>
  <c r="C160" i="45"/>
  <c r="C161" i="45"/>
  <c r="C162" i="45"/>
  <c r="C163" i="45"/>
  <c r="C164" i="45"/>
  <c r="C165" i="45"/>
  <c r="C166" i="45"/>
  <c r="C167" i="45"/>
  <c r="C168" i="45"/>
  <c r="C169" i="45"/>
  <c r="C170" i="45"/>
  <c r="C171" i="45"/>
  <c r="C172" i="45"/>
  <c r="C173" i="45"/>
  <c r="C174" i="45"/>
  <c r="C175" i="45"/>
  <c r="C176" i="45"/>
  <c r="C177" i="45"/>
  <c r="C178" i="45"/>
  <c r="C179" i="45"/>
  <c r="C180" i="45"/>
  <c r="C181" i="45"/>
  <c r="C182" i="45"/>
  <c r="C183" i="45"/>
  <c r="C184" i="45"/>
  <c r="C185" i="45"/>
  <c r="C186" i="45"/>
  <c r="L189" i="45"/>
  <c r="B188" i="45"/>
  <c r="F188" i="45"/>
  <c r="K188" i="45"/>
  <c r="M188" i="45"/>
  <c r="N188" i="45"/>
  <c r="P188" i="45"/>
  <c r="Q188" i="45"/>
  <c r="R188" i="45"/>
  <c r="S188" i="45"/>
  <c r="T188" i="45"/>
  <c r="U188" i="45"/>
  <c r="V188" i="45"/>
  <c r="W188" i="45"/>
  <c r="B189" i="45"/>
  <c r="F189" i="45"/>
  <c r="I189" i="45"/>
  <c r="K189" i="45"/>
  <c r="M189" i="45"/>
  <c r="N189" i="45"/>
  <c r="P189" i="45"/>
  <c r="Q189" i="45"/>
  <c r="R189" i="45"/>
  <c r="S189" i="45"/>
  <c r="T189" i="45"/>
  <c r="U189" i="45"/>
  <c r="V189" i="45"/>
  <c r="W189" i="45"/>
  <c r="I179" i="45"/>
  <c r="I180" i="45"/>
  <c r="I181" i="45"/>
  <c r="I182" i="45"/>
  <c r="I183" i="45"/>
  <c r="I184" i="45"/>
  <c r="I185" i="45"/>
  <c r="I186" i="45"/>
  <c r="I187" i="45"/>
  <c r="A187" i="45"/>
  <c r="B187" i="45"/>
  <c r="F187" i="45"/>
  <c r="K187" i="45"/>
  <c r="M187" i="45"/>
  <c r="N187" i="45"/>
  <c r="P187" i="45"/>
  <c r="Q187" i="45"/>
  <c r="R187" i="45"/>
  <c r="S187" i="45"/>
  <c r="T187" i="45"/>
  <c r="U187" i="45"/>
  <c r="V187" i="45"/>
  <c r="W187" i="45"/>
  <c r="A188" i="45"/>
  <c r="A189" i="45"/>
  <c r="K181" i="45"/>
  <c r="K182" i="45"/>
  <c r="K183" i="45"/>
  <c r="K184" i="45"/>
  <c r="K185" i="45"/>
  <c r="K186" i="45"/>
  <c r="A185" i="45"/>
  <c r="B185" i="45"/>
  <c r="F185" i="45"/>
  <c r="M185" i="45"/>
  <c r="N185" i="45"/>
  <c r="P185" i="45"/>
  <c r="Q185" i="45"/>
  <c r="R185" i="45"/>
  <c r="S185" i="45"/>
  <c r="T185" i="45"/>
  <c r="U185" i="45"/>
  <c r="V185" i="45"/>
  <c r="W185" i="45"/>
  <c r="A186" i="45"/>
  <c r="B186" i="45"/>
  <c r="F186" i="45"/>
  <c r="M186" i="45"/>
  <c r="N186" i="45"/>
  <c r="P186" i="45"/>
  <c r="Q186" i="45"/>
  <c r="R186" i="45"/>
  <c r="S186" i="45"/>
  <c r="T186" i="45"/>
  <c r="U186" i="45"/>
  <c r="V186" i="45"/>
  <c r="W186" i="45"/>
  <c r="S179" i="45"/>
  <c r="S180" i="45"/>
  <c r="S181" i="45"/>
  <c r="S182" i="45"/>
  <c r="S183" i="45"/>
  <c r="S184" i="45"/>
  <c r="R175" i="45"/>
  <c r="R176" i="45"/>
  <c r="R177" i="45"/>
  <c r="R178" i="45"/>
  <c r="R179" i="45"/>
  <c r="R180" i="45"/>
  <c r="R181" i="45"/>
  <c r="R182" i="45"/>
  <c r="R183" i="45"/>
  <c r="R184" i="45"/>
  <c r="Q178" i="45"/>
  <c r="Q179" i="45"/>
  <c r="Q180" i="45"/>
  <c r="Q181" i="45"/>
  <c r="Q182" i="45"/>
  <c r="Q183" i="45"/>
  <c r="Q184" i="45"/>
  <c r="N175" i="45"/>
  <c r="N176" i="45"/>
  <c r="N177" i="45"/>
  <c r="N178" i="45"/>
  <c r="N179" i="45"/>
  <c r="N180" i="45"/>
  <c r="N181" i="45"/>
  <c r="N182" i="45"/>
  <c r="N183" i="45"/>
  <c r="N184" i="45"/>
  <c r="A184" i="45"/>
  <c r="B184" i="45"/>
  <c r="F184" i="45"/>
  <c r="M184" i="45"/>
  <c r="P184" i="45"/>
  <c r="T184" i="45"/>
  <c r="U184" i="45"/>
  <c r="V184" i="45"/>
  <c r="W184" i="45"/>
  <c r="A183" i="45"/>
  <c r="B183" i="45"/>
  <c r="F183" i="45"/>
  <c r="J183" i="45"/>
  <c r="M183" i="45"/>
  <c r="P183" i="45"/>
  <c r="T183" i="45"/>
  <c r="U183" i="45"/>
  <c r="V183" i="45"/>
  <c r="W183" i="45"/>
  <c r="A182" i="45"/>
  <c r="B182" i="45"/>
  <c r="F182" i="45"/>
  <c r="J182" i="45"/>
  <c r="M182" i="45"/>
  <c r="P182" i="45"/>
  <c r="T182" i="45"/>
  <c r="U182" i="45"/>
  <c r="V182" i="45"/>
  <c r="W182" i="45"/>
  <c r="A181" i="45"/>
  <c r="B181" i="45"/>
  <c r="D181" i="45"/>
  <c r="F181" i="45"/>
  <c r="J181" i="45"/>
  <c r="M181" i="45"/>
  <c r="P181" i="45"/>
  <c r="T181" i="45"/>
  <c r="U181" i="45"/>
  <c r="V181" i="45"/>
  <c r="W181" i="45"/>
  <c r="A180" i="45"/>
  <c r="B180" i="45"/>
  <c r="D180" i="45"/>
  <c r="F180" i="45"/>
  <c r="J180" i="45"/>
  <c r="K180" i="45"/>
  <c r="M180" i="45"/>
  <c r="P180" i="45"/>
  <c r="T180" i="45"/>
  <c r="U180" i="45"/>
  <c r="V180" i="45"/>
  <c r="W180" i="45"/>
  <c r="U172" i="45"/>
  <c r="V172" i="45"/>
  <c r="W172" i="45"/>
  <c r="U173" i="45"/>
  <c r="V173" i="45"/>
  <c r="W173" i="45"/>
  <c r="U174" i="45"/>
  <c r="V174" i="45"/>
  <c r="W174" i="45"/>
  <c r="U175" i="45"/>
  <c r="V175" i="45"/>
  <c r="W175" i="45"/>
  <c r="U176" i="45"/>
  <c r="V176" i="45"/>
  <c r="W176" i="45"/>
  <c r="U177" i="45"/>
  <c r="V177" i="45"/>
  <c r="W177" i="45"/>
  <c r="U178" i="45"/>
  <c r="V178" i="45"/>
  <c r="W178" i="45"/>
  <c r="U179" i="45"/>
  <c r="V179" i="45"/>
  <c r="W179" i="45"/>
  <c r="V171" i="45"/>
  <c r="W171" i="45"/>
  <c r="A179" i="45"/>
  <c r="B179" i="45"/>
  <c r="D179" i="45"/>
  <c r="F179" i="45"/>
  <c r="J179" i="45"/>
  <c r="K179" i="45"/>
  <c r="M179" i="45"/>
  <c r="O179" i="45"/>
  <c r="P179" i="45"/>
  <c r="T179" i="45"/>
  <c r="Y179" i="45"/>
  <c r="X191" i="45" l="1"/>
  <c r="X189" i="45"/>
  <c r="X190" i="45"/>
  <c r="X188" i="45"/>
  <c r="X186" i="45"/>
  <c r="X187" i="45"/>
  <c r="X185" i="45"/>
  <c r="X184" i="45"/>
  <c r="X183" i="45"/>
  <c r="X182" i="45"/>
  <c r="X181" i="45"/>
  <c r="X180" i="45"/>
  <c r="X179" i="45"/>
  <c r="A178" i="45" l="1"/>
  <c r="B178" i="45"/>
  <c r="D178" i="45"/>
  <c r="F178" i="45"/>
  <c r="I178" i="45"/>
  <c r="J178" i="45"/>
  <c r="K178" i="45"/>
  <c r="M178" i="45"/>
  <c r="O178" i="45"/>
  <c r="P178" i="45"/>
  <c r="S178" i="45"/>
  <c r="T178" i="45"/>
  <c r="Y178" i="45"/>
  <c r="R174" i="45"/>
  <c r="I175" i="45"/>
  <c r="I176" i="45"/>
  <c r="I177" i="45"/>
  <c r="A177" i="45"/>
  <c r="B177" i="45"/>
  <c r="D177" i="45"/>
  <c r="F177" i="45"/>
  <c r="J177" i="45"/>
  <c r="K177" i="45"/>
  <c r="M177" i="45"/>
  <c r="O177" i="45"/>
  <c r="P177" i="45"/>
  <c r="Q177" i="45"/>
  <c r="S177" i="45"/>
  <c r="T177" i="45"/>
  <c r="Y177" i="45"/>
  <c r="A176" i="45"/>
  <c r="B176" i="45"/>
  <c r="D176" i="45"/>
  <c r="F176" i="45"/>
  <c r="J176" i="45"/>
  <c r="K176" i="45"/>
  <c r="M176" i="45"/>
  <c r="O176" i="45"/>
  <c r="P176" i="45"/>
  <c r="Q176" i="45"/>
  <c r="S176" i="45"/>
  <c r="T176" i="45"/>
  <c r="Y176" i="45"/>
  <c r="O172" i="45"/>
  <c r="O174" i="45"/>
  <c r="O175" i="45"/>
  <c r="A175" i="45"/>
  <c r="B175" i="45"/>
  <c r="D175" i="45"/>
  <c r="F175" i="45"/>
  <c r="J175" i="45"/>
  <c r="K175" i="45"/>
  <c r="M175" i="45"/>
  <c r="P175" i="45"/>
  <c r="Q175" i="45"/>
  <c r="S175" i="45"/>
  <c r="T175" i="45"/>
  <c r="Y175" i="45"/>
  <c r="X178" i="45" l="1"/>
  <c r="X176" i="45"/>
  <c r="X177" i="45"/>
  <c r="X175" i="45"/>
  <c r="A174" i="45"/>
  <c r="B174" i="45"/>
  <c r="D174" i="45"/>
  <c r="F174" i="45"/>
  <c r="I174" i="45"/>
  <c r="J174" i="45"/>
  <c r="K174" i="45"/>
  <c r="M174" i="45"/>
  <c r="N174" i="45"/>
  <c r="P174" i="45"/>
  <c r="Q174" i="45"/>
  <c r="S174" i="45"/>
  <c r="T174" i="45"/>
  <c r="Y174" i="45"/>
  <c r="X174" i="45" l="1"/>
  <c r="I173" i="45"/>
  <c r="A172" i="45"/>
  <c r="B172" i="45"/>
  <c r="D172" i="45"/>
  <c r="F172" i="45"/>
  <c r="J172" i="45"/>
  <c r="K172" i="45"/>
  <c r="M172" i="45"/>
  <c r="N172" i="45"/>
  <c r="P172" i="45"/>
  <c r="Q172" i="45"/>
  <c r="R172" i="45"/>
  <c r="S172" i="45"/>
  <c r="T172" i="45"/>
  <c r="Y172" i="45"/>
  <c r="A173" i="45"/>
  <c r="B173" i="45"/>
  <c r="D173" i="45"/>
  <c r="F173" i="45"/>
  <c r="J173" i="45"/>
  <c r="K173" i="45"/>
  <c r="M173" i="45"/>
  <c r="N173" i="45"/>
  <c r="P173" i="45"/>
  <c r="Q173" i="45"/>
  <c r="R173" i="45"/>
  <c r="S173" i="45"/>
  <c r="T173" i="45"/>
  <c r="Y173" i="45"/>
  <c r="A171" i="45"/>
  <c r="B171" i="45"/>
  <c r="D171" i="45"/>
  <c r="F171" i="45"/>
  <c r="J171" i="45"/>
  <c r="K171" i="45"/>
  <c r="M171" i="45"/>
  <c r="N171" i="45"/>
  <c r="P171" i="45"/>
  <c r="Q171" i="45"/>
  <c r="R171" i="45"/>
  <c r="S171" i="45"/>
  <c r="T171" i="45"/>
  <c r="U171" i="45"/>
  <c r="Y171" i="45"/>
  <c r="X172" i="45" l="1"/>
  <c r="X173" i="45"/>
  <c r="X171" i="45"/>
  <c r="A170" i="45"/>
  <c r="B170" i="45"/>
  <c r="D170" i="45"/>
  <c r="F170" i="45"/>
  <c r="H170" i="45"/>
  <c r="J170" i="45"/>
  <c r="K170" i="45"/>
  <c r="M170" i="45"/>
  <c r="N170" i="45"/>
  <c r="O170" i="45"/>
  <c r="P170" i="45"/>
  <c r="Q170" i="45"/>
  <c r="R170" i="45"/>
  <c r="S170" i="45"/>
  <c r="T170" i="45"/>
  <c r="U170" i="45"/>
  <c r="Y170" i="45"/>
  <c r="Q167" i="45"/>
  <c r="R167" i="45"/>
  <c r="S167" i="45"/>
  <c r="Q168" i="45"/>
  <c r="R168" i="45"/>
  <c r="S168" i="45"/>
  <c r="Q169" i="45"/>
  <c r="R169" i="45"/>
  <c r="S169" i="45"/>
  <c r="A168" i="45"/>
  <c r="B168" i="45"/>
  <c r="D168" i="45"/>
  <c r="F168" i="45"/>
  <c r="H168" i="45"/>
  <c r="J168" i="45"/>
  <c r="K168" i="45"/>
  <c r="M168" i="45"/>
  <c r="N168" i="45"/>
  <c r="O168" i="45"/>
  <c r="P168" i="45"/>
  <c r="T168" i="45"/>
  <c r="U168" i="45"/>
  <c r="Y168" i="45"/>
  <c r="A169" i="45"/>
  <c r="B169" i="45"/>
  <c r="D169" i="45"/>
  <c r="F169" i="45"/>
  <c r="H169" i="45"/>
  <c r="J169" i="45"/>
  <c r="K169" i="45"/>
  <c r="M169" i="45"/>
  <c r="N169" i="45"/>
  <c r="O169" i="45"/>
  <c r="P169" i="45"/>
  <c r="T169" i="45"/>
  <c r="U169" i="45"/>
  <c r="Y169" i="45"/>
  <c r="X170" i="45" l="1"/>
  <c r="X168" i="45"/>
  <c r="Z168" i="45" s="1"/>
  <c r="X169" i="45"/>
  <c r="A167" i="45" l="1"/>
  <c r="B167" i="45"/>
  <c r="D167" i="45"/>
  <c r="F167" i="45"/>
  <c r="H167" i="45"/>
  <c r="J167" i="45"/>
  <c r="K167" i="45"/>
  <c r="M167" i="45"/>
  <c r="N167" i="45"/>
  <c r="O167" i="45"/>
  <c r="P167" i="45"/>
  <c r="T167" i="45"/>
  <c r="U167" i="45"/>
  <c r="Y167" i="45"/>
  <c r="Q165" i="45"/>
  <c r="R165" i="45"/>
  <c r="S165" i="45"/>
  <c r="Q166" i="45"/>
  <c r="R166" i="45"/>
  <c r="S166" i="45"/>
  <c r="A166" i="45"/>
  <c r="B166" i="45"/>
  <c r="D166" i="45"/>
  <c r="F166" i="45"/>
  <c r="H166" i="45"/>
  <c r="J166" i="45"/>
  <c r="K166" i="45"/>
  <c r="M166" i="45"/>
  <c r="N166" i="45"/>
  <c r="O166" i="45"/>
  <c r="P166" i="45"/>
  <c r="T166" i="45"/>
  <c r="U166" i="45"/>
  <c r="Y166" i="45"/>
  <c r="C5" i="45"/>
  <c r="C6" i="45"/>
  <c r="C7" i="45"/>
  <c r="C8" i="45"/>
  <c r="C9" i="45"/>
  <c r="C10" i="45"/>
  <c r="C11" i="45"/>
  <c r="C12" i="45"/>
  <c r="C13" i="45"/>
  <c r="C14" i="45"/>
  <c r="C15" i="45"/>
  <c r="C16" i="45"/>
  <c r="C17" i="45"/>
  <c r="C18" i="45"/>
  <c r="C19" i="45"/>
  <c r="C20" i="45"/>
  <c r="C21" i="45"/>
  <c r="C22" i="45"/>
  <c r="C23" i="45"/>
  <c r="C24" i="45"/>
  <c r="C25" i="45"/>
  <c r="C26" i="45"/>
  <c r="C27" i="45"/>
  <c r="C28" i="45"/>
  <c r="C29" i="45"/>
  <c r="C30" i="45"/>
  <c r="C31" i="45"/>
  <c r="C32" i="45"/>
  <c r="C33" i="45"/>
  <c r="C34" i="45"/>
  <c r="C35" i="45"/>
  <c r="C36" i="45"/>
  <c r="C37" i="45"/>
  <c r="C38" i="45"/>
  <c r="C39" i="45"/>
  <c r="C40" i="45"/>
  <c r="C41" i="45"/>
  <c r="C42" i="45"/>
  <c r="C43" i="45"/>
  <c r="C44" i="45"/>
  <c r="C45" i="45"/>
  <c r="C46" i="45"/>
  <c r="C47" i="45"/>
  <c r="C48" i="45"/>
  <c r="C49" i="45"/>
  <c r="C50" i="45"/>
  <c r="C51" i="45"/>
  <c r="C52" i="45"/>
  <c r="C53" i="45"/>
  <c r="C54" i="45"/>
  <c r="C55" i="45"/>
  <c r="C56" i="45"/>
  <c r="C57" i="45"/>
  <c r="C58" i="45"/>
  <c r="C59" i="45"/>
  <c r="C60" i="45"/>
  <c r="C61" i="45"/>
  <c r="C62" i="45"/>
  <c r="C63" i="45"/>
  <c r="C64" i="45"/>
  <c r="C65" i="45"/>
  <c r="C66" i="45"/>
  <c r="C67" i="45"/>
  <c r="C68" i="45"/>
  <c r="C69" i="45"/>
  <c r="C70" i="45"/>
  <c r="C71" i="45"/>
  <c r="C72" i="45"/>
  <c r="C73" i="45"/>
  <c r="C74" i="45"/>
  <c r="C75" i="45"/>
  <c r="C76" i="45"/>
  <c r="C77" i="45"/>
  <c r="C78" i="45"/>
  <c r="C79" i="45"/>
  <c r="C80" i="45"/>
  <c r="C81" i="45"/>
  <c r="C82" i="45"/>
  <c r="C83" i="45"/>
  <c r="C84" i="45"/>
  <c r="C85" i="45"/>
  <c r="C86" i="45"/>
  <c r="C87" i="45"/>
  <c r="C88" i="45"/>
  <c r="C89" i="45"/>
  <c r="C90" i="45"/>
  <c r="C91" i="45"/>
  <c r="C92" i="45"/>
  <c r="C93" i="45"/>
  <c r="C94" i="45"/>
  <c r="C95" i="45"/>
  <c r="C96" i="45"/>
  <c r="C97" i="45"/>
  <c r="C98" i="45"/>
  <c r="C99" i="45"/>
  <c r="C100" i="45"/>
  <c r="C101" i="45"/>
  <c r="C102" i="45"/>
  <c r="C103" i="45"/>
  <c r="C104" i="45"/>
  <c r="C105" i="45"/>
  <c r="C106" i="45"/>
  <c r="C107" i="45"/>
  <c r="C108" i="45"/>
  <c r="C109" i="45"/>
  <c r="C110" i="45"/>
  <c r="C111" i="45"/>
  <c r="C112" i="45"/>
  <c r="C113" i="45"/>
  <c r="C114" i="45"/>
  <c r="C115" i="45"/>
  <c r="C116" i="45"/>
  <c r="C117" i="45"/>
  <c r="C118" i="45"/>
  <c r="C119" i="45"/>
  <c r="C120" i="45"/>
  <c r="C121" i="45"/>
  <c r="C122" i="45"/>
  <c r="C123" i="45"/>
  <c r="C124" i="45"/>
  <c r="C125" i="45"/>
  <c r="C126" i="45"/>
  <c r="C127" i="45"/>
  <c r="C128" i="45"/>
  <c r="C129" i="45"/>
  <c r="C130" i="45"/>
  <c r="C131" i="45"/>
  <c r="C132" i="45"/>
  <c r="C133" i="45"/>
  <c r="C134" i="45"/>
  <c r="C135" i="45"/>
  <c r="C136" i="45"/>
  <c r="C137" i="45"/>
  <c r="C138" i="45"/>
  <c r="C139" i="45"/>
  <c r="C140" i="45"/>
  <c r="C141" i="45"/>
  <c r="C142" i="45"/>
  <c r="A161" i="45"/>
  <c r="B161" i="45"/>
  <c r="D161" i="45"/>
  <c r="F161" i="45"/>
  <c r="G161" i="45"/>
  <c r="H161" i="45"/>
  <c r="J161" i="45"/>
  <c r="M161" i="45"/>
  <c r="N161" i="45"/>
  <c r="O161" i="45"/>
  <c r="P161" i="45"/>
  <c r="T161" i="45"/>
  <c r="U161" i="45"/>
  <c r="Y161" i="45"/>
  <c r="A162" i="45"/>
  <c r="B162" i="45"/>
  <c r="D162" i="45"/>
  <c r="F162" i="45"/>
  <c r="G162" i="45"/>
  <c r="H162" i="45"/>
  <c r="J162" i="45"/>
  <c r="M162" i="45"/>
  <c r="N162" i="45"/>
  <c r="O162" i="45"/>
  <c r="P162" i="45"/>
  <c r="T162" i="45"/>
  <c r="U162" i="45"/>
  <c r="Y162" i="45"/>
  <c r="A163" i="45"/>
  <c r="B163" i="45"/>
  <c r="D163" i="45"/>
  <c r="F163" i="45"/>
  <c r="G163" i="45"/>
  <c r="H163" i="45"/>
  <c r="J163" i="45"/>
  <c r="M163" i="45"/>
  <c r="N163" i="45"/>
  <c r="O163" i="45"/>
  <c r="P163" i="45"/>
  <c r="T163" i="45"/>
  <c r="U163" i="45"/>
  <c r="Y163" i="45"/>
  <c r="A164" i="45"/>
  <c r="B164" i="45"/>
  <c r="D164" i="45"/>
  <c r="F164" i="45"/>
  <c r="G164" i="45"/>
  <c r="H164" i="45"/>
  <c r="J164" i="45"/>
  <c r="K164" i="45"/>
  <c r="M164" i="45"/>
  <c r="N164" i="45"/>
  <c r="O164" i="45"/>
  <c r="P164" i="45"/>
  <c r="T164" i="45"/>
  <c r="U164" i="45"/>
  <c r="Y164" i="45"/>
  <c r="A165" i="45"/>
  <c r="B165" i="45"/>
  <c r="D165" i="45"/>
  <c r="F165" i="45"/>
  <c r="H165" i="45"/>
  <c r="J165" i="45"/>
  <c r="K165" i="45"/>
  <c r="M165" i="45"/>
  <c r="N165" i="45"/>
  <c r="O165" i="45"/>
  <c r="P165" i="45"/>
  <c r="T165" i="45"/>
  <c r="U165" i="45"/>
  <c r="Y165" i="45"/>
  <c r="L4" i="45"/>
  <c r="L5" i="45"/>
  <c r="L6" i="45"/>
  <c r="L7" i="45"/>
  <c r="L8" i="45"/>
  <c r="L9" i="45"/>
  <c r="L10" i="45"/>
  <c r="L11" i="45"/>
  <c r="L12" i="45"/>
  <c r="L13" i="45"/>
  <c r="L14" i="45"/>
  <c r="L15" i="45"/>
  <c r="L16" i="45"/>
  <c r="L17" i="45"/>
  <c r="L18" i="45"/>
  <c r="L19" i="45"/>
  <c r="L20" i="45"/>
  <c r="L21" i="45"/>
  <c r="L22" i="45"/>
  <c r="L23" i="45"/>
  <c r="L24" i="45"/>
  <c r="L25" i="45"/>
  <c r="L26" i="45"/>
  <c r="L27" i="45"/>
  <c r="L28" i="45"/>
  <c r="L29" i="45"/>
  <c r="L30" i="45"/>
  <c r="L31" i="45"/>
  <c r="L32" i="45"/>
  <c r="L33" i="45"/>
  <c r="L34" i="45"/>
  <c r="L35" i="45"/>
  <c r="L36" i="45"/>
  <c r="L37" i="45"/>
  <c r="L38" i="45"/>
  <c r="L39" i="45"/>
  <c r="L40" i="45"/>
  <c r="L41" i="45"/>
  <c r="L42" i="45"/>
  <c r="L43" i="45"/>
  <c r="L44" i="45"/>
  <c r="L45" i="45"/>
  <c r="L46" i="45"/>
  <c r="L47" i="45"/>
  <c r="L48" i="45"/>
  <c r="L49" i="45"/>
  <c r="L50" i="45"/>
  <c r="L51" i="45"/>
  <c r="L52" i="45"/>
  <c r="L53" i="45"/>
  <c r="L54" i="45"/>
  <c r="L55" i="45"/>
  <c r="L56" i="45"/>
  <c r="L57" i="45"/>
  <c r="L58" i="45"/>
  <c r="L59" i="45"/>
  <c r="L60" i="45"/>
  <c r="L61" i="45"/>
  <c r="L62" i="45"/>
  <c r="L63" i="45"/>
  <c r="L64" i="45"/>
  <c r="L65" i="45"/>
  <c r="L66" i="45"/>
  <c r="L67" i="45"/>
  <c r="L68" i="45"/>
  <c r="L69" i="45"/>
  <c r="L70" i="45"/>
  <c r="L71" i="45"/>
  <c r="L72" i="45"/>
  <c r="L73" i="45"/>
  <c r="L74" i="45"/>
  <c r="L75" i="45"/>
  <c r="L76" i="45"/>
  <c r="L77" i="45"/>
  <c r="L78" i="45"/>
  <c r="L79" i="45"/>
  <c r="L80" i="45"/>
  <c r="L81" i="45"/>
  <c r="L82" i="45"/>
  <c r="L83" i="45"/>
  <c r="L84" i="45"/>
  <c r="L85" i="45"/>
  <c r="L86" i="45"/>
  <c r="L87" i="45"/>
  <c r="L88" i="45"/>
  <c r="L89" i="45"/>
  <c r="L90" i="45"/>
  <c r="L91" i="45"/>
  <c r="L92" i="45"/>
  <c r="L93" i="45"/>
  <c r="L94" i="45"/>
  <c r="L95" i="45"/>
  <c r="L96" i="45"/>
  <c r="L97" i="45"/>
  <c r="L98" i="45"/>
  <c r="L99" i="45"/>
  <c r="L100" i="45"/>
  <c r="L101" i="45"/>
  <c r="L102" i="45"/>
  <c r="L103" i="45"/>
  <c r="L104" i="45"/>
  <c r="L105" i="45"/>
  <c r="L106" i="45"/>
  <c r="L107" i="45"/>
  <c r="L108" i="45"/>
  <c r="L109" i="45"/>
  <c r="L110" i="45"/>
  <c r="L111" i="45"/>
  <c r="L112" i="45"/>
  <c r="L113" i="45"/>
  <c r="L114" i="45"/>
  <c r="L115" i="45"/>
  <c r="L116" i="45"/>
  <c r="L117" i="45"/>
  <c r="L118" i="45"/>
  <c r="L119" i="45"/>
  <c r="L120" i="45"/>
  <c r="L121" i="45"/>
  <c r="L122" i="45"/>
  <c r="L123" i="45"/>
  <c r="L124" i="45"/>
  <c r="L125" i="45"/>
  <c r="L126" i="45"/>
  <c r="L127" i="45"/>
  <c r="L128" i="45"/>
  <c r="L129" i="45"/>
  <c r="L130" i="45"/>
  <c r="L131" i="45"/>
  <c r="L132" i="45"/>
  <c r="L133" i="45"/>
  <c r="L134" i="45"/>
  <c r="L135" i="45"/>
  <c r="L136" i="45"/>
  <c r="L137" i="45"/>
  <c r="L138" i="45"/>
  <c r="L139" i="45"/>
  <c r="L140" i="45"/>
  <c r="L141" i="45"/>
  <c r="L142" i="45"/>
  <c r="L143" i="45"/>
  <c r="K163" i="28"/>
  <c r="K161" i="45" s="1"/>
  <c r="A160" i="45"/>
  <c r="B160" i="45"/>
  <c r="D160" i="45"/>
  <c r="F160" i="45"/>
  <c r="G160" i="45"/>
  <c r="H160" i="45"/>
  <c r="J160" i="45"/>
  <c r="K160" i="45"/>
  <c r="M160" i="45"/>
  <c r="N160" i="45"/>
  <c r="O160" i="45"/>
  <c r="P160" i="45"/>
  <c r="U160" i="45"/>
  <c r="T160" i="45"/>
  <c r="Y160" i="45"/>
  <c r="N7" i="45"/>
  <c r="N8" i="45"/>
  <c r="N9" i="45"/>
  <c r="N10" i="45"/>
  <c r="N11" i="45"/>
  <c r="N12" i="45"/>
  <c r="N13" i="45"/>
  <c r="N14" i="45"/>
  <c r="N15" i="45"/>
  <c r="N16" i="45"/>
  <c r="N17" i="45"/>
  <c r="N18" i="45"/>
  <c r="N19" i="45"/>
  <c r="N20" i="45"/>
  <c r="N21" i="45"/>
  <c r="N22" i="45"/>
  <c r="N23" i="45"/>
  <c r="N24" i="45"/>
  <c r="N25" i="45"/>
  <c r="N26" i="45"/>
  <c r="N27" i="45"/>
  <c r="N28" i="45"/>
  <c r="N29" i="45"/>
  <c r="N30" i="45"/>
  <c r="N31" i="45"/>
  <c r="N32" i="45"/>
  <c r="N33" i="45"/>
  <c r="N34" i="45"/>
  <c r="N35" i="45"/>
  <c r="N36" i="45"/>
  <c r="N37" i="45"/>
  <c r="N38" i="45"/>
  <c r="N39" i="45"/>
  <c r="N40" i="45"/>
  <c r="N41" i="45"/>
  <c r="N42" i="45"/>
  <c r="N43" i="45"/>
  <c r="N44" i="45"/>
  <c r="N45" i="45"/>
  <c r="N46" i="45"/>
  <c r="N47" i="45"/>
  <c r="N48" i="45"/>
  <c r="N49" i="45"/>
  <c r="N50" i="45"/>
  <c r="N51" i="45"/>
  <c r="N52" i="45"/>
  <c r="N53" i="45"/>
  <c r="N54" i="45"/>
  <c r="N55" i="45"/>
  <c r="N56" i="45"/>
  <c r="N57" i="45"/>
  <c r="N58" i="45"/>
  <c r="N59" i="45"/>
  <c r="N60" i="45"/>
  <c r="N61" i="45"/>
  <c r="N62" i="45"/>
  <c r="N63" i="45"/>
  <c r="N64" i="45"/>
  <c r="N65" i="45"/>
  <c r="N66" i="45"/>
  <c r="N67" i="45"/>
  <c r="N68" i="45"/>
  <c r="N69" i="45"/>
  <c r="N70" i="45"/>
  <c r="N71" i="45"/>
  <c r="N72" i="45"/>
  <c r="N73" i="45"/>
  <c r="N74" i="45"/>
  <c r="N75" i="45"/>
  <c r="N76" i="45"/>
  <c r="N77" i="45"/>
  <c r="N78" i="45"/>
  <c r="N79" i="45"/>
  <c r="N80" i="45"/>
  <c r="N81" i="45"/>
  <c r="N82" i="45"/>
  <c r="N83" i="45"/>
  <c r="N84" i="45"/>
  <c r="N85" i="45"/>
  <c r="N86" i="45"/>
  <c r="N87" i="45"/>
  <c r="N88" i="45"/>
  <c r="N89" i="45"/>
  <c r="N90" i="45"/>
  <c r="N91" i="45"/>
  <c r="N92" i="45"/>
  <c r="N93" i="45"/>
  <c r="N94" i="45"/>
  <c r="N95" i="45"/>
  <c r="N96" i="45"/>
  <c r="N97" i="45"/>
  <c r="N98" i="45"/>
  <c r="N99" i="45"/>
  <c r="N100" i="45"/>
  <c r="N101" i="45"/>
  <c r="N102" i="45"/>
  <c r="N103" i="45"/>
  <c r="N104" i="45"/>
  <c r="N105" i="45"/>
  <c r="N106" i="45"/>
  <c r="N107" i="45"/>
  <c r="N108" i="45"/>
  <c r="N109" i="45"/>
  <c r="N110" i="45"/>
  <c r="N111" i="45"/>
  <c r="N112" i="45"/>
  <c r="N113" i="45"/>
  <c r="N114" i="45"/>
  <c r="N115" i="45"/>
  <c r="N116" i="45"/>
  <c r="N117" i="45"/>
  <c r="N118" i="45"/>
  <c r="N119" i="45"/>
  <c r="N120" i="45"/>
  <c r="N121" i="45"/>
  <c r="N122" i="45"/>
  <c r="N123" i="45"/>
  <c r="N124" i="45"/>
  <c r="N125" i="45"/>
  <c r="N126" i="45"/>
  <c r="N127" i="45"/>
  <c r="N128" i="45"/>
  <c r="N129" i="45"/>
  <c r="N130" i="45"/>
  <c r="N131" i="45"/>
  <c r="N132" i="45"/>
  <c r="N133" i="45"/>
  <c r="N134" i="45"/>
  <c r="N135" i="45"/>
  <c r="N136" i="45"/>
  <c r="N137" i="45"/>
  <c r="N138" i="45"/>
  <c r="N139" i="45"/>
  <c r="N140" i="45"/>
  <c r="N141" i="45"/>
  <c r="N142" i="45"/>
  <c r="N143" i="45"/>
  <c r="N144" i="45"/>
  <c r="N145" i="45"/>
  <c r="N146" i="45"/>
  <c r="N147" i="45"/>
  <c r="N148" i="45"/>
  <c r="N149" i="45"/>
  <c r="N150" i="45"/>
  <c r="N151" i="45"/>
  <c r="N152" i="45"/>
  <c r="N153" i="45"/>
  <c r="N154" i="45"/>
  <c r="N155" i="45"/>
  <c r="N156" i="45"/>
  <c r="N158" i="45"/>
  <c r="N159" i="45"/>
  <c r="A159" i="45"/>
  <c r="B159" i="45"/>
  <c r="D159" i="45"/>
  <c r="F159" i="45"/>
  <c r="G159" i="45"/>
  <c r="H159" i="45"/>
  <c r="J159" i="45"/>
  <c r="K159" i="45"/>
  <c r="M159" i="45"/>
  <c r="O159" i="45"/>
  <c r="P159" i="45"/>
  <c r="U159" i="45"/>
  <c r="T159" i="45"/>
  <c r="Y159" i="45"/>
  <c r="A158" i="45"/>
  <c r="B158" i="45"/>
  <c r="D158" i="45"/>
  <c r="F158" i="45"/>
  <c r="G158" i="45"/>
  <c r="H158" i="45"/>
  <c r="J158" i="45"/>
  <c r="K158" i="45"/>
  <c r="M158" i="45"/>
  <c r="O158" i="45"/>
  <c r="P158" i="45"/>
  <c r="U158" i="45"/>
  <c r="T158" i="45"/>
  <c r="Y158" i="45"/>
  <c r="K157" i="45"/>
  <c r="K162" i="45" l="1"/>
  <c r="X162" i="45" s="1"/>
  <c r="Z162" i="45" s="1"/>
  <c r="X167" i="45"/>
  <c r="Z167" i="45" s="1"/>
  <c r="X166" i="45"/>
  <c r="Z166" i="45" s="1"/>
  <c r="X165" i="45"/>
  <c r="Z165" i="45" s="1"/>
  <c r="X164" i="45"/>
  <c r="Z164" i="45" s="1"/>
  <c r="X161" i="45"/>
  <c r="Z161" i="45" s="1"/>
  <c r="X163" i="45"/>
  <c r="Z163" i="45" s="1"/>
  <c r="X158" i="45"/>
  <c r="Z158" i="45" s="1"/>
  <c r="X160" i="45"/>
  <c r="Z160" i="45" s="1"/>
  <c r="X159" i="45"/>
  <c r="Z159" i="45" s="1"/>
  <c r="L4" i="48"/>
  <c r="L3" i="48"/>
  <c r="L5" i="48"/>
  <c r="B156" i="45"/>
  <c r="D156" i="45"/>
  <c r="F156" i="45"/>
  <c r="G156" i="45"/>
  <c r="H156" i="45"/>
  <c r="J156" i="45"/>
  <c r="K156" i="45"/>
  <c r="M156" i="45"/>
  <c r="O156" i="45"/>
  <c r="P156" i="45"/>
  <c r="U156" i="45"/>
  <c r="T156" i="45"/>
  <c r="Y156" i="45"/>
  <c r="B157" i="45"/>
  <c r="D157" i="45"/>
  <c r="F157" i="45"/>
  <c r="G157" i="45"/>
  <c r="H157" i="45"/>
  <c r="J157" i="45"/>
  <c r="M157" i="45"/>
  <c r="O157" i="45"/>
  <c r="P157" i="45"/>
  <c r="U157" i="45"/>
  <c r="T157" i="45"/>
  <c r="Y157" i="45"/>
  <c r="A154" i="45"/>
  <c r="B154" i="45"/>
  <c r="D154" i="45"/>
  <c r="F154" i="45"/>
  <c r="G154" i="45"/>
  <c r="H154" i="45"/>
  <c r="J154" i="45"/>
  <c r="K154" i="45"/>
  <c r="M154" i="45"/>
  <c r="O154" i="45"/>
  <c r="P154" i="45"/>
  <c r="U154" i="45"/>
  <c r="T154" i="45"/>
  <c r="Y154" i="45"/>
  <c r="A155" i="45"/>
  <c r="B155" i="45"/>
  <c r="D155" i="45"/>
  <c r="F155" i="45"/>
  <c r="G155" i="45"/>
  <c r="H155" i="45"/>
  <c r="J155" i="45"/>
  <c r="K155" i="45"/>
  <c r="M155" i="45"/>
  <c r="O155" i="45"/>
  <c r="P155" i="45"/>
  <c r="U155" i="45"/>
  <c r="T155" i="45"/>
  <c r="Y155" i="45"/>
  <c r="A156" i="45"/>
  <c r="A157" i="45"/>
  <c r="E7" i="45"/>
  <c r="E8" i="45"/>
  <c r="E9" i="45"/>
  <c r="E10" i="45"/>
  <c r="E11" i="45"/>
  <c r="E12" i="45"/>
  <c r="E13" i="45"/>
  <c r="E14" i="45"/>
  <c r="E15" i="45"/>
  <c r="E16" i="45"/>
  <c r="E17" i="45"/>
  <c r="E18" i="45"/>
  <c r="E19" i="45"/>
  <c r="E20" i="45"/>
  <c r="E21" i="45"/>
  <c r="E22" i="45"/>
  <c r="E23" i="45"/>
  <c r="E24" i="45"/>
  <c r="E25" i="45"/>
  <c r="E26" i="45"/>
  <c r="E27" i="45"/>
  <c r="E28" i="45"/>
  <c r="E29" i="45"/>
  <c r="E30" i="45"/>
  <c r="E31" i="45"/>
  <c r="E32" i="45"/>
  <c r="E33" i="45"/>
  <c r="E34" i="45"/>
  <c r="E35" i="45"/>
  <c r="E36" i="45"/>
  <c r="E37" i="45"/>
  <c r="E38" i="45"/>
  <c r="E39" i="45"/>
  <c r="E40" i="45"/>
  <c r="E41" i="45"/>
  <c r="E42" i="45"/>
  <c r="E43" i="45"/>
  <c r="E44" i="45"/>
  <c r="E45" i="45"/>
  <c r="E46" i="45"/>
  <c r="E47" i="45"/>
  <c r="E48" i="45"/>
  <c r="E49" i="45"/>
  <c r="E50" i="45"/>
  <c r="E51" i="45"/>
  <c r="E52" i="45"/>
  <c r="E53" i="45"/>
  <c r="E54" i="45"/>
  <c r="E55" i="45"/>
  <c r="E56" i="45"/>
  <c r="E57" i="45"/>
  <c r="E58" i="45"/>
  <c r="E59" i="45"/>
  <c r="E60" i="45"/>
  <c r="E61" i="45"/>
  <c r="E62" i="45"/>
  <c r="E63" i="45"/>
  <c r="E64" i="45"/>
  <c r="E65" i="45"/>
  <c r="E66" i="45"/>
  <c r="E67" i="45"/>
  <c r="E68" i="45"/>
  <c r="E69" i="45"/>
  <c r="E70" i="45"/>
  <c r="E71" i="45"/>
  <c r="E72" i="45"/>
  <c r="E73" i="45"/>
  <c r="E74" i="45"/>
  <c r="E75" i="45"/>
  <c r="E76" i="45"/>
  <c r="E77" i="45"/>
  <c r="E78" i="45"/>
  <c r="E79" i="45"/>
  <c r="E80" i="45"/>
  <c r="E81" i="45"/>
  <c r="E82" i="45"/>
  <c r="E83" i="45"/>
  <c r="E84" i="45"/>
  <c r="E85" i="45"/>
  <c r="E86" i="45"/>
  <c r="E87" i="45"/>
  <c r="E88" i="45"/>
  <c r="E89" i="45"/>
  <c r="E90" i="45"/>
  <c r="E91" i="45"/>
  <c r="E92" i="45"/>
  <c r="E93" i="45"/>
  <c r="E94" i="45"/>
  <c r="E95" i="45"/>
  <c r="E96" i="45"/>
  <c r="E97" i="45"/>
  <c r="E98" i="45"/>
  <c r="E99" i="45"/>
  <c r="E100" i="45"/>
  <c r="E101" i="45"/>
  <c r="E102" i="45"/>
  <c r="E103" i="45"/>
  <c r="E104" i="45"/>
  <c r="E105" i="45"/>
  <c r="E106" i="45"/>
  <c r="E107" i="45"/>
  <c r="E108" i="45"/>
  <c r="E109" i="45"/>
  <c r="E110" i="45"/>
  <c r="E111" i="45"/>
  <c r="E112" i="45"/>
  <c r="E113" i="45"/>
  <c r="E114" i="45"/>
  <c r="E115" i="45"/>
  <c r="E116" i="45"/>
  <c r="E117" i="45"/>
  <c r="E118" i="45"/>
  <c r="E119" i="45"/>
  <c r="E120" i="45"/>
  <c r="E121" i="45"/>
  <c r="E122" i="45"/>
  <c r="E123" i="45"/>
  <c r="E124" i="45"/>
  <c r="E125" i="45"/>
  <c r="E126" i="45"/>
  <c r="E127" i="45"/>
  <c r="E128" i="45"/>
  <c r="E129" i="45"/>
  <c r="E130" i="45"/>
  <c r="E131" i="45"/>
  <c r="E132" i="45"/>
  <c r="E133" i="45"/>
  <c r="E134" i="45"/>
  <c r="E135" i="45"/>
  <c r="E136" i="45"/>
  <c r="E137" i="45"/>
  <c r="E138" i="45"/>
  <c r="E139" i="45"/>
  <c r="E140" i="45"/>
  <c r="E141" i="45"/>
  <c r="B150" i="45"/>
  <c r="D150" i="45"/>
  <c r="F150" i="45"/>
  <c r="G150" i="45"/>
  <c r="H150" i="45"/>
  <c r="J150" i="45"/>
  <c r="K150" i="45"/>
  <c r="M150" i="45"/>
  <c r="O150" i="45"/>
  <c r="P150" i="45"/>
  <c r="U150" i="45"/>
  <c r="T150" i="45"/>
  <c r="Y150" i="45"/>
  <c r="B151" i="45"/>
  <c r="D151" i="45"/>
  <c r="F151" i="45"/>
  <c r="G151" i="45"/>
  <c r="H151" i="45"/>
  <c r="J151" i="45"/>
  <c r="K151" i="45"/>
  <c r="M151" i="45"/>
  <c r="O151" i="45"/>
  <c r="P151" i="45"/>
  <c r="U151" i="45"/>
  <c r="T151" i="45"/>
  <c r="Y151" i="45"/>
  <c r="B152" i="45"/>
  <c r="D152" i="45"/>
  <c r="F152" i="45"/>
  <c r="G152" i="45"/>
  <c r="H152" i="45"/>
  <c r="J152" i="45"/>
  <c r="K152" i="45"/>
  <c r="M152" i="45"/>
  <c r="O152" i="45"/>
  <c r="P152" i="45"/>
  <c r="U152" i="45"/>
  <c r="T152" i="45"/>
  <c r="Y152" i="45"/>
  <c r="B153" i="45"/>
  <c r="D153" i="45"/>
  <c r="F153" i="45"/>
  <c r="G153" i="45"/>
  <c r="H153" i="45"/>
  <c r="J153" i="45"/>
  <c r="K153" i="45"/>
  <c r="M153" i="45"/>
  <c r="O153" i="45"/>
  <c r="P153" i="45"/>
  <c r="U153" i="45"/>
  <c r="T153" i="45"/>
  <c r="Y153" i="45"/>
  <c r="A152" i="45"/>
  <c r="A153" i="45"/>
  <c r="A151" i="45"/>
  <c r="A146" i="45"/>
  <c r="B146" i="45"/>
  <c r="D146" i="45"/>
  <c r="F146" i="45"/>
  <c r="G146" i="45"/>
  <c r="H146" i="45"/>
  <c r="J146" i="45"/>
  <c r="K146" i="45"/>
  <c r="M146" i="45"/>
  <c r="O146" i="45"/>
  <c r="P146" i="45"/>
  <c r="U146" i="45"/>
  <c r="T146" i="45"/>
  <c r="Y146" i="45"/>
  <c r="A147" i="45"/>
  <c r="B147" i="45"/>
  <c r="D147" i="45"/>
  <c r="F147" i="45"/>
  <c r="G147" i="45"/>
  <c r="H147" i="45"/>
  <c r="J147" i="45"/>
  <c r="K147" i="45"/>
  <c r="M147" i="45"/>
  <c r="O147" i="45"/>
  <c r="P147" i="45"/>
  <c r="U147" i="45"/>
  <c r="T147" i="45"/>
  <c r="Y147" i="45"/>
  <c r="A148" i="45"/>
  <c r="B148" i="45"/>
  <c r="D148" i="45"/>
  <c r="F148" i="45"/>
  <c r="G148" i="45"/>
  <c r="H148" i="45"/>
  <c r="J148" i="45"/>
  <c r="K148" i="45"/>
  <c r="M148" i="45"/>
  <c r="O148" i="45"/>
  <c r="P148" i="45"/>
  <c r="U148" i="45"/>
  <c r="T148" i="45"/>
  <c r="Y148" i="45"/>
  <c r="A149" i="45"/>
  <c r="B149" i="45"/>
  <c r="D149" i="45"/>
  <c r="F149" i="45"/>
  <c r="G149" i="45"/>
  <c r="H149" i="45"/>
  <c r="J149" i="45"/>
  <c r="K149" i="45"/>
  <c r="M149" i="45"/>
  <c r="O149" i="45"/>
  <c r="P149" i="45"/>
  <c r="U149" i="45"/>
  <c r="T149" i="45"/>
  <c r="Y149" i="45"/>
  <c r="A150" i="45"/>
  <c r="Y144" i="45"/>
  <c r="Y145" i="45"/>
  <c r="B142" i="45"/>
  <c r="D142" i="45"/>
  <c r="F142" i="45"/>
  <c r="G142" i="45"/>
  <c r="H142" i="45"/>
  <c r="J142" i="45"/>
  <c r="K142" i="45"/>
  <c r="M142" i="45"/>
  <c r="O142" i="45"/>
  <c r="P142" i="45"/>
  <c r="U142" i="45"/>
  <c r="T142" i="45"/>
  <c r="Y142" i="45"/>
  <c r="B143" i="45"/>
  <c r="D143" i="45"/>
  <c r="F143" i="45"/>
  <c r="G143" i="45"/>
  <c r="H143" i="45"/>
  <c r="J143" i="45"/>
  <c r="K143" i="45"/>
  <c r="M143" i="45"/>
  <c r="O143" i="45"/>
  <c r="P143" i="45"/>
  <c r="U143" i="45"/>
  <c r="T143" i="45"/>
  <c r="Y143" i="45"/>
  <c r="B144" i="45"/>
  <c r="D144" i="45"/>
  <c r="F144" i="45"/>
  <c r="G144" i="45"/>
  <c r="H144" i="45"/>
  <c r="J144" i="45"/>
  <c r="K144" i="45"/>
  <c r="M144" i="45"/>
  <c r="O144" i="45"/>
  <c r="P144" i="45"/>
  <c r="U144" i="45"/>
  <c r="T144" i="45"/>
  <c r="A142" i="45"/>
  <c r="A143" i="45"/>
  <c r="A144" i="45"/>
  <c r="A145" i="45"/>
  <c r="B145" i="45"/>
  <c r="D145" i="45"/>
  <c r="F145" i="45"/>
  <c r="G145" i="45"/>
  <c r="H145" i="45"/>
  <c r="J145" i="45"/>
  <c r="K145" i="45"/>
  <c r="M145" i="45"/>
  <c r="O145" i="45"/>
  <c r="P145" i="45"/>
  <c r="U145" i="45"/>
  <c r="T145" i="45"/>
  <c r="O141" i="45"/>
  <c r="A139" i="45"/>
  <c r="B139" i="45"/>
  <c r="D139" i="45"/>
  <c r="F139" i="45"/>
  <c r="G139" i="45"/>
  <c r="H139" i="45"/>
  <c r="J139" i="45"/>
  <c r="K139" i="45"/>
  <c r="M139" i="45"/>
  <c r="O139" i="45"/>
  <c r="P139" i="45"/>
  <c r="U139" i="45"/>
  <c r="T139" i="45"/>
  <c r="Y139" i="45"/>
  <c r="A140" i="45"/>
  <c r="B140" i="45"/>
  <c r="D140" i="45"/>
  <c r="F140" i="45"/>
  <c r="G140" i="45"/>
  <c r="H140" i="45"/>
  <c r="J140" i="45"/>
  <c r="K140" i="45"/>
  <c r="M140" i="45"/>
  <c r="O140" i="45"/>
  <c r="P140" i="45"/>
  <c r="U140" i="45"/>
  <c r="T140" i="45"/>
  <c r="Y140" i="45"/>
  <c r="A141" i="45"/>
  <c r="B141" i="45"/>
  <c r="D141" i="45"/>
  <c r="F141" i="45"/>
  <c r="G141" i="45"/>
  <c r="H141" i="45"/>
  <c r="J141" i="45"/>
  <c r="K141" i="45"/>
  <c r="M141" i="45"/>
  <c r="P141" i="45"/>
  <c r="U141" i="45"/>
  <c r="T141" i="45"/>
  <c r="Y141" i="45"/>
  <c r="A138" i="45"/>
  <c r="B138" i="45"/>
  <c r="D138" i="45"/>
  <c r="F138" i="45"/>
  <c r="G138" i="45"/>
  <c r="H138" i="45"/>
  <c r="J138" i="45"/>
  <c r="K138" i="45"/>
  <c r="M138" i="45"/>
  <c r="O138" i="45"/>
  <c r="P138" i="45"/>
  <c r="U138" i="45"/>
  <c r="T138" i="45"/>
  <c r="Y138" i="45"/>
  <c r="B137" i="45"/>
  <c r="D137" i="45"/>
  <c r="F137" i="45"/>
  <c r="G137" i="45"/>
  <c r="H137" i="45"/>
  <c r="J137" i="45"/>
  <c r="K137" i="45"/>
  <c r="M137" i="45"/>
  <c r="O137" i="45"/>
  <c r="P137" i="45"/>
  <c r="U137" i="45"/>
  <c r="T137" i="45"/>
  <c r="Y137" i="45"/>
  <c r="M12" i="42"/>
  <c r="A2" i="53"/>
  <c r="D136" i="45"/>
  <c r="A137" i="45"/>
  <c r="K136" i="45"/>
  <c r="B134" i="45"/>
  <c r="D134" i="45"/>
  <c r="G134" i="45"/>
  <c r="H134" i="45"/>
  <c r="J134" i="45"/>
  <c r="K134" i="45"/>
  <c r="M134" i="45"/>
  <c r="O134" i="45"/>
  <c r="P134" i="45"/>
  <c r="U134" i="45"/>
  <c r="T134" i="45"/>
  <c r="Y134" i="45"/>
  <c r="B135" i="45"/>
  <c r="D135" i="45"/>
  <c r="G135" i="45"/>
  <c r="H135" i="45"/>
  <c r="J135" i="45"/>
  <c r="K135" i="45"/>
  <c r="M135" i="45"/>
  <c r="O135" i="45"/>
  <c r="P135" i="45"/>
  <c r="U135" i="45"/>
  <c r="T135" i="45"/>
  <c r="Y135" i="45"/>
  <c r="Y133" i="45"/>
  <c r="A133" i="45"/>
  <c r="B133" i="45"/>
  <c r="G133" i="45"/>
  <c r="H133" i="45"/>
  <c r="J133" i="45"/>
  <c r="K133" i="45"/>
  <c r="M133" i="45"/>
  <c r="O133" i="45"/>
  <c r="P133" i="45"/>
  <c r="U133" i="45"/>
  <c r="T133" i="45"/>
  <c r="A106" i="23"/>
  <c r="A107" i="23"/>
  <c r="A108" i="23"/>
  <c r="A109" i="23"/>
  <c r="A110" i="23"/>
  <c r="A111" i="23"/>
  <c r="A112" i="23"/>
  <c r="A113" i="23"/>
  <c r="A114" i="23"/>
  <c r="A115" i="23"/>
  <c r="A116" i="23"/>
  <c r="A117" i="23"/>
  <c r="A118" i="23"/>
  <c r="A119" i="23"/>
  <c r="B119" i="23"/>
  <c r="A120" i="23"/>
  <c r="A121" i="23"/>
  <c r="A122" i="23"/>
  <c r="A123" i="23"/>
  <c r="A124" i="23"/>
  <c r="A125" i="23"/>
  <c r="A126" i="23"/>
  <c r="B126" i="23"/>
  <c r="A127" i="23"/>
  <c r="B127" i="23"/>
  <c r="A128" i="23"/>
  <c r="A129" i="23"/>
  <c r="A130" i="23"/>
  <c r="A131" i="23"/>
  <c r="A132" i="23"/>
  <c r="A133" i="23"/>
  <c r="A134" i="23"/>
  <c r="A135" i="23"/>
  <c r="A136" i="23"/>
  <c r="A137" i="23"/>
  <c r="A9" i="23"/>
  <c r="A10" i="23"/>
  <c r="A11" i="23"/>
  <c r="A12" i="23"/>
  <c r="A13" i="23"/>
  <c r="A14" i="23"/>
  <c r="A15" i="23"/>
  <c r="A16" i="23"/>
  <c r="A17" i="23"/>
  <c r="A18" i="23"/>
  <c r="A19" i="23"/>
  <c r="A20" i="23"/>
  <c r="A21" i="23"/>
  <c r="A22" i="23"/>
  <c r="A23" i="23"/>
  <c r="A24" i="23"/>
  <c r="A25" i="23"/>
  <c r="A26" i="23"/>
  <c r="A27" i="23"/>
  <c r="A28" i="23"/>
  <c r="A29" i="23"/>
  <c r="A30" i="23"/>
  <c r="A31" i="23"/>
  <c r="A32" i="23"/>
  <c r="A33" i="23"/>
  <c r="A34" i="23"/>
  <c r="A35" i="23"/>
  <c r="A36" i="23"/>
  <c r="A37" i="23"/>
  <c r="A38" i="23"/>
  <c r="A39" i="23"/>
  <c r="A40" i="23"/>
  <c r="A41" i="23"/>
  <c r="A42" i="23"/>
  <c r="A43" i="23"/>
  <c r="A44" i="23"/>
  <c r="A45" i="23"/>
  <c r="A46" i="23"/>
  <c r="A47" i="23"/>
  <c r="A48" i="23"/>
  <c r="A49" i="23"/>
  <c r="A50" i="23"/>
  <c r="A51" i="23"/>
  <c r="A52" i="23"/>
  <c r="A53" i="23"/>
  <c r="A54" i="23"/>
  <c r="A55" i="23"/>
  <c r="A56" i="23"/>
  <c r="A57" i="23"/>
  <c r="A58" i="23"/>
  <c r="A59" i="23"/>
  <c r="A60" i="23"/>
  <c r="A61" i="23"/>
  <c r="A62" i="23"/>
  <c r="A63" i="23"/>
  <c r="A64" i="23"/>
  <c r="A65" i="23"/>
  <c r="A66" i="23"/>
  <c r="A67" i="23"/>
  <c r="A68" i="23"/>
  <c r="A69" i="23"/>
  <c r="A70" i="23"/>
  <c r="A71" i="23"/>
  <c r="A72" i="23"/>
  <c r="A73" i="23"/>
  <c r="A74" i="23"/>
  <c r="A75" i="23"/>
  <c r="A76" i="23"/>
  <c r="A77" i="23"/>
  <c r="A78" i="23"/>
  <c r="B78" i="23"/>
  <c r="A79" i="23"/>
  <c r="A80" i="23"/>
  <c r="A81" i="23"/>
  <c r="A82" i="23"/>
  <c r="A83" i="23"/>
  <c r="A84" i="23"/>
  <c r="A85" i="23"/>
  <c r="A86" i="23"/>
  <c r="A87" i="23"/>
  <c r="A88" i="23"/>
  <c r="A89" i="23"/>
  <c r="A90" i="23"/>
  <c r="A91" i="23"/>
  <c r="A92" i="23"/>
  <c r="A93" i="23"/>
  <c r="A94" i="23"/>
  <c r="A95" i="23"/>
  <c r="A96" i="23"/>
  <c r="A97" i="23"/>
  <c r="A98" i="23"/>
  <c r="A99" i="23"/>
  <c r="A100" i="23"/>
  <c r="A101" i="23"/>
  <c r="A102" i="23"/>
  <c r="A103" i="23"/>
  <c r="A104" i="23"/>
  <c r="A105" i="23"/>
  <c r="B3" i="45"/>
  <c r="B8" i="23" s="1"/>
  <c r="X156" i="45" l="1"/>
  <c r="Z156" i="45" s="1"/>
  <c r="X157" i="45"/>
  <c r="Z157" i="45" s="1"/>
  <c r="X153" i="45"/>
  <c r="Z153" i="45" s="1"/>
  <c r="X152" i="45"/>
  <c r="Z152" i="45" s="1"/>
  <c r="X155" i="45"/>
  <c r="Z155" i="45" s="1"/>
  <c r="X151" i="45"/>
  <c r="Z151" i="45" s="1"/>
  <c r="X154" i="45"/>
  <c r="Z154" i="45" s="1"/>
  <c r="X150" i="45"/>
  <c r="Z150" i="45" s="1"/>
  <c r="X146" i="45"/>
  <c r="Z146" i="45" s="1"/>
  <c r="X148" i="45"/>
  <c r="Z148" i="45" s="1"/>
  <c r="X145" i="45"/>
  <c r="Z145" i="45" s="1"/>
  <c r="X147" i="45"/>
  <c r="Z147" i="45" s="1"/>
  <c r="X149" i="45"/>
  <c r="Z149" i="45" s="1"/>
  <c r="X142" i="45"/>
  <c r="Z142" i="45" s="1"/>
  <c r="X144" i="45"/>
  <c r="Z144" i="45" s="1"/>
  <c r="X143" i="45"/>
  <c r="Z143" i="45" s="1"/>
  <c r="X141" i="45"/>
  <c r="Z141" i="45" s="1"/>
  <c r="X139" i="45"/>
  <c r="Z139" i="45" s="1"/>
  <c r="X140" i="45"/>
  <c r="Z140" i="45" s="1"/>
  <c r="X137" i="45"/>
  <c r="Z137" i="45" s="1"/>
  <c r="X138" i="45"/>
  <c r="Z138" i="45" s="1"/>
  <c r="X135" i="45"/>
  <c r="X134" i="45"/>
  <c r="X133" i="45"/>
  <c r="Z133" i="45" s="1"/>
  <c r="A9" i="55"/>
  <c r="A10" i="55"/>
  <c r="A11" i="55"/>
  <c r="A12" i="55"/>
  <c r="A13" i="55"/>
  <c r="A14" i="55"/>
  <c r="A15" i="55"/>
  <c r="A16" i="55"/>
  <c r="A17" i="55"/>
  <c r="A18" i="55"/>
  <c r="A19" i="55"/>
  <c r="A20" i="55"/>
  <c r="A21" i="55"/>
  <c r="A22" i="55"/>
  <c r="A8" i="55"/>
  <c r="B56" i="54"/>
  <c r="A66" i="54"/>
  <c r="B66" i="54"/>
  <c r="A67" i="54"/>
  <c r="B67" i="54"/>
  <c r="A68" i="54"/>
  <c r="B68" i="54"/>
  <c r="A69" i="54"/>
  <c r="B69" i="54"/>
  <c r="A70" i="54"/>
  <c r="B70" i="54"/>
  <c r="A71" i="54"/>
  <c r="B71" i="54"/>
  <c r="A72" i="54"/>
  <c r="B72" i="54"/>
  <c r="A73" i="54"/>
  <c r="B73" i="54"/>
  <c r="A74" i="54"/>
  <c r="B74" i="54"/>
  <c r="A75" i="54"/>
  <c r="B75" i="54"/>
  <c r="A76" i="54"/>
  <c r="B76" i="54"/>
  <c r="A77" i="54"/>
  <c r="B77" i="54"/>
  <c r="A78" i="54"/>
  <c r="B78" i="54"/>
  <c r="A79" i="54"/>
  <c r="B79" i="54"/>
  <c r="A80" i="54"/>
  <c r="B80" i="54"/>
  <c r="A81" i="54"/>
  <c r="B81" i="54"/>
  <c r="B25" i="54"/>
  <c r="B38" i="54"/>
  <c r="K132" i="45"/>
  <c r="B132" i="45"/>
  <c r="B137" i="23" s="1"/>
  <c r="D132" i="45"/>
  <c r="B61" i="54"/>
  <c r="G132" i="45"/>
  <c r="H132" i="45"/>
  <c r="J132" i="45"/>
  <c r="B22" i="55" s="1"/>
  <c r="M132" i="45"/>
  <c r="O132" i="45"/>
  <c r="P132" i="45"/>
  <c r="U132" i="45"/>
  <c r="T132" i="45"/>
  <c r="Y132" i="45"/>
  <c r="B62" i="54"/>
  <c r="B127" i="45"/>
  <c r="B132" i="23" s="1"/>
  <c r="G127" i="45"/>
  <c r="H127" i="45"/>
  <c r="J127" i="45"/>
  <c r="B17" i="55" s="1"/>
  <c r="K127" i="45"/>
  <c r="M127" i="45"/>
  <c r="O127" i="45"/>
  <c r="P127" i="45"/>
  <c r="U127" i="45"/>
  <c r="T127" i="45"/>
  <c r="B128" i="45"/>
  <c r="B133" i="23" s="1"/>
  <c r="B57" i="54"/>
  <c r="G128" i="45"/>
  <c r="H128" i="45"/>
  <c r="J128" i="45"/>
  <c r="B18" i="55" s="1"/>
  <c r="K128" i="45"/>
  <c r="M128" i="45"/>
  <c r="O128" i="45"/>
  <c r="P128" i="45"/>
  <c r="U128" i="45"/>
  <c r="T128" i="45"/>
  <c r="B126" i="45"/>
  <c r="B131" i="23" s="1"/>
  <c r="B55" i="54"/>
  <c r="G126" i="45"/>
  <c r="H126" i="45"/>
  <c r="J126" i="45"/>
  <c r="B16" i="55" s="1"/>
  <c r="K126" i="45"/>
  <c r="M126" i="45"/>
  <c r="O126" i="45"/>
  <c r="P126" i="45"/>
  <c r="U126" i="45"/>
  <c r="T126" i="45"/>
  <c r="B125" i="45"/>
  <c r="B130" i="23" s="1"/>
  <c r="B54" i="54"/>
  <c r="G125" i="45"/>
  <c r="H125" i="45"/>
  <c r="J125" i="45"/>
  <c r="B15" i="55" s="1"/>
  <c r="K125" i="45"/>
  <c r="M125" i="45"/>
  <c r="O125" i="45"/>
  <c r="P125" i="45"/>
  <c r="U125" i="45"/>
  <c r="T125" i="45"/>
  <c r="A125" i="45"/>
  <c r="A54" i="54" s="1"/>
  <c r="B127" i="50"/>
  <c r="C127" i="50"/>
  <c r="D127" i="50"/>
  <c r="E127" i="50"/>
  <c r="F127" i="50"/>
  <c r="G127" i="50"/>
  <c r="H127" i="50"/>
  <c r="I127" i="50"/>
  <c r="J127" i="50"/>
  <c r="K127" i="50"/>
  <c r="L127" i="50"/>
  <c r="M127" i="50"/>
  <c r="N127" i="50"/>
  <c r="O127" i="50"/>
  <c r="P127" i="50"/>
  <c r="Q127" i="50"/>
  <c r="S127" i="50"/>
  <c r="R127" i="50" l="1"/>
  <c r="T127" i="50" s="1"/>
  <c r="X132" i="45"/>
  <c r="Z132" i="45" s="1"/>
  <c r="X125" i="45"/>
  <c r="X128" i="45"/>
  <c r="X127" i="45"/>
  <c r="X126" i="45"/>
  <c r="B124" i="45"/>
  <c r="B129" i="23" s="1"/>
  <c r="B53" i="54"/>
  <c r="G124" i="45"/>
  <c r="H124" i="45"/>
  <c r="J124" i="45"/>
  <c r="B14" i="55" s="1"/>
  <c r="K124" i="45"/>
  <c r="M124" i="45"/>
  <c r="O124" i="45"/>
  <c r="P124" i="45"/>
  <c r="U124" i="45"/>
  <c r="T124" i="45"/>
  <c r="Y124" i="45"/>
  <c r="Y125" i="45"/>
  <c r="A122" i="45"/>
  <c r="A51" i="54" s="1"/>
  <c r="D122" i="45"/>
  <c r="B51" i="54"/>
  <c r="F122" i="45"/>
  <c r="G122" i="45"/>
  <c r="H122" i="45"/>
  <c r="J122" i="45"/>
  <c r="B12" i="55" s="1"/>
  <c r="K122" i="45"/>
  <c r="M122" i="45"/>
  <c r="O122" i="45"/>
  <c r="P122" i="45"/>
  <c r="U122" i="45"/>
  <c r="T122" i="45"/>
  <c r="Y122" i="45"/>
  <c r="A123" i="45"/>
  <c r="A52" i="54" s="1"/>
  <c r="B123" i="45"/>
  <c r="B128" i="23" s="1"/>
  <c r="D123" i="45"/>
  <c r="B52" i="54"/>
  <c r="G123" i="45"/>
  <c r="H123" i="45"/>
  <c r="J123" i="45"/>
  <c r="B13" i="55" s="1"/>
  <c r="K123" i="45"/>
  <c r="M123" i="45"/>
  <c r="O123" i="45"/>
  <c r="P123" i="45"/>
  <c r="U123" i="45"/>
  <c r="T123" i="45"/>
  <c r="Y123" i="45"/>
  <c r="B7" i="45"/>
  <c r="B12" i="23" s="1"/>
  <c r="B8" i="45"/>
  <c r="B13" i="23" s="1"/>
  <c r="B9" i="45"/>
  <c r="B14" i="23" s="1"/>
  <c r="B10" i="45"/>
  <c r="B15" i="23" s="1"/>
  <c r="B11" i="45"/>
  <c r="B16" i="23" s="1"/>
  <c r="B12" i="45"/>
  <c r="B17" i="23" s="1"/>
  <c r="B13" i="45"/>
  <c r="B18" i="23" s="1"/>
  <c r="B14" i="45"/>
  <c r="B19" i="23" s="1"/>
  <c r="B15" i="45"/>
  <c r="B20" i="23" s="1"/>
  <c r="B16" i="45"/>
  <c r="B21" i="23" s="1"/>
  <c r="B17" i="45"/>
  <c r="B22" i="23" s="1"/>
  <c r="B18" i="45"/>
  <c r="B23" i="23" s="1"/>
  <c r="B19" i="45"/>
  <c r="B24" i="23" s="1"/>
  <c r="B20" i="45"/>
  <c r="B25" i="23" s="1"/>
  <c r="B21" i="45"/>
  <c r="B26" i="23" s="1"/>
  <c r="B22" i="45"/>
  <c r="B27" i="23" s="1"/>
  <c r="B23" i="45"/>
  <c r="B28" i="23" s="1"/>
  <c r="B24" i="45"/>
  <c r="B29" i="23" s="1"/>
  <c r="B25" i="45"/>
  <c r="B30" i="23" s="1"/>
  <c r="B26" i="45"/>
  <c r="B31" i="23" s="1"/>
  <c r="B27" i="45"/>
  <c r="B32" i="23" s="1"/>
  <c r="B28" i="45"/>
  <c r="B33" i="23" s="1"/>
  <c r="B29" i="45"/>
  <c r="B34" i="23" s="1"/>
  <c r="B30" i="45"/>
  <c r="B35" i="23" s="1"/>
  <c r="B31" i="45"/>
  <c r="B36" i="23" s="1"/>
  <c r="B32" i="45"/>
  <c r="B37" i="23" s="1"/>
  <c r="B33" i="45"/>
  <c r="B38" i="23" s="1"/>
  <c r="B34" i="45"/>
  <c r="B39" i="23" s="1"/>
  <c r="B35" i="45"/>
  <c r="B40" i="23" s="1"/>
  <c r="B36" i="45"/>
  <c r="B41" i="23" s="1"/>
  <c r="B37" i="45"/>
  <c r="B42" i="23" s="1"/>
  <c r="B38" i="45"/>
  <c r="B43" i="23" s="1"/>
  <c r="B39" i="45"/>
  <c r="B44" i="23" s="1"/>
  <c r="B40" i="45"/>
  <c r="B45" i="23" s="1"/>
  <c r="B41" i="45"/>
  <c r="B46" i="23" s="1"/>
  <c r="B42" i="45"/>
  <c r="B47" i="23" s="1"/>
  <c r="B43" i="45"/>
  <c r="B48" i="23" s="1"/>
  <c r="B44" i="45"/>
  <c r="B49" i="23" s="1"/>
  <c r="B45" i="45"/>
  <c r="B50" i="23" s="1"/>
  <c r="B46" i="45"/>
  <c r="B51" i="23" s="1"/>
  <c r="B47" i="45"/>
  <c r="B52" i="23" s="1"/>
  <c r="B48" i="45"/>
  <c r="B53" i="23" s="1"/>
  <c r="B49" i="45"/>
  <c r="B54" i="23" s="1"/>
  <c r="B50" i="45"/>
  <c r="B55" i="23" s="1"/>
  <c r="B51" i="45"/>
  <c r="B56" i="23" s="1"/>
  <c r="B52" i="45"/>
  <c r="B57" i="23" s="1"/>
  <c r="B53" i="45"/>
  <c r="B58" i="23" s="1"/>
  <c r="B54" i="45"/>
  <c r="B59" i="23" s="1"/>
  <c r="B55" i="45"/>
  <c r="B60" i="23" s="1"/>
  <c r="B56" i="45"/>
  <c r="B61" i="23" s="1"/>
  <c r="B57" i="45"/>
  <c r="B62" i="23" s="1"/>
  <c r="B58" i="45"/>
  <c r="B63" i="23" s="1"/>
  <c r="B59" i="45"/>
  <c r="B64" i="23" s="1"/>
  <c r="B60" i="45"/>
  <c r="B65" i="23" s="1"/>
  <c r="B61" i="45"/>
  <c r="B66" i="23" s="1"/>
  <c r="B62" i="45"/>
  <c r="B67" i="23" s="1"/>
  <c r="B63" i="45"/>
  <c r="B68" i="23" s="1"/>
  <c r="B64" i="45"/>
  <c r="B69" i="23" s="1"/>
  <c r="B65" i="45"/>
  <c r="B70" i="23" s="1"/>
  <c r="B66" i="45"/>
  <c r="B71" i="23" s="1"/>
  <c r="B67" i="45"/>
  <c r="B72" i="23" s="1"/>
  <c r="B68" i="45"/>
  <c r="B73" i="23" s="1"/>
  <c r="B69" i="45"/>
  <c r="B74" i="23" s="1"/>
  <c r="B70" i="45"/>
  <c r="B75" i="23" s="1"/>
  <c r="B71" i="45"/>
  <c r="B76" i="23" s="1"/>
  <c r="B72" i="45"/>
  <c r="B77" i="23" s="1"/>
  <c r="B74" i="45"/>
  <c r="B79" i="23" s="1"/>
  <c r="B75" i="45"/>
  <c r="B80" i="23" s="1"/>
  <c r="B76" i="45"/>
  <c r="B81" i="23" s="1"/>
  <c r="B77" i="45"/>
  <c r="B82" i="23" s="1"/>
  <c r="B78" i="45"/>
  <c r="B83" i="23" s="1"/>
  <c r="B79" i="45"/>
  <c r="B84" i="23" s="1"/>
  <c r="B80" i="45"/>
  <c r="B85" i="23" s="1"/>
  <c r="B81" i="45"/>
  <c r="B86" i="23" s="1"/>
  <c r="B82" i="45"/>
  <c r="B87" i="23" s="1"/>
  <c r="B83" i="45"/>
  <c r="B88" i="23" s="1"/>
  <c r="B84" i="45"/>
  <c r="B89" i="23" s="1"/>
  <c r="B85" i="45"/>
  <c r="B90" i="23" s="1"/>
  <c r="B86" i="45"/>
  <c r="B91" i="23" s="1"/>
  <c r="B87" i="45"/>
  <c r="B92" i="23" s="1"/>
  <c r="B88" i="45"/>
  <c r="B93" i="23" s="1"/>
  <c r="B89" i="45"/>
  <c r="B94" i="23" s="1"/>
  <c r="B90" i="45"/>
  <c r="B95" i="23" s="1"/>
  <c r="B91" i="45"/>
  <c r="B96" i="23" s="1"/>
  <c r="B92" i="45"/>
  <c r="B97" i="23" s="1"/>
  <c r="B93" i="45"/>
  <c r="B98" i="23" s="1"/>
  <c r="B94" i="45"/>
  <c r="B99" i="23" s="1"/>
  <c r="B95" i="45"/>
  <c r="B100" i="23" s="1"/>
  <c r="B96" i="45"/>
  <c r="B101" i="23" s="1"/>
  <c r="B97" i="45"/>
  <c r="B102" i="23" s="1"/>
  <c r="B98" i="45"/>
  <c r="B103" i="23" s="1"/>
  <c r="B99" i="45"/>
  <c r="B104" i="23" s="1"/>
  <c r="B100" i="45"/>
  <c r="B105" i="23" s="1"/>
  <c r="B101" i="45"/>
  <c r="B106" i="23" s="1"/>
  <c r="B102" i="45"/>
  <c r="B107" i="23" s="1"/>
  <c r="B103" i="45"/>
  <c r="B108" i="23" s="1"/>
  <c r="B104" i="45"/>
  <c r="B109" i="23" s="1"/>
  <c r="B105" i="45"/>
  <c r="B110" i="23" s="1"/>
  <c r="B106" i="45"/>
  <c r="B111" i="23" s="1"/>
  <c r="B107" i="45"/>
  <c r="B112" i="23" s="1"/>
  <c r="B108" i="45"/>
  <c r="B113" i="23" s="1"/>
  <c r="B109" i="45"/>
  <c r="B114" i="23" s="1"/>
  <c r="B110" i="45"/>
  <c r="B115" i="23" s="1"/>
  <c r="B111" i="45"/>
  <c r="B116" i="23" s="1"/>
  <c r="B112" i="45"/>
  <c r="B117" i="23" s="1"/>
  <c r="B113" i="45"/>
  <c r="B118" i="23" s="1"/>
  <c r="B115" i="45"/>
  <c r="B120" i="23" s="1"/>
  <c r="B116" i="45"/>
  <c r="B121" i="23" s="1"/>
  <c r="B117" i="45"/>
  <c r="B122" i="23" s="1"/>
  <c r="B118" i="45"/>
  <c r="B123" i="23" s="1"/>
  <c r="B119" i="45"/>
  <c r="B124" i="23" s="1"/>
  <c r="B120" i="45"/>
  <c r="B125" i="23" s="1"/>
  <c r="K120" i="45"/>
  <c r="D121" i="45"/>
  <c r="B50" i="54"/>
  <c r="F121" i="45"/>
  <c r="G121" i="45"/>
  <c r="H121" i="45"/>
  <c r="J121" i="45"/>
  <c r="B11" i="55" s="1"/>
  <c r="M121" i="45"/>
  <c r="G118" i="45"/>
  <c r="G119" i="45"/>
  <c r="G120" i="45"/>
  <c r="P121" i="45"/>
  <c r="O120" i="45"/>
  <c r="A120" i="45"/>
  <c r="A49" i="54" s="1"/>
  <c r="D120" i="45"/>
  <c r="B49" i="54"/>
  <c r="F120" i="45"/>
  <c r="H120" i="45"/>
  <c r="J120" i="45"/>
  <c r="B10" i="55" s="1"/>
  <c r="M120" i="45"/>
  <c r="U120" i="45"/>
  <c r="T120" i="45"/>
  <c r="Y120" i="45"/>
  <c r="D116" i="45"/>
  <c r="B45" i="54"/>
  <c r="F116" i="45"/>
  <c r="G116" i="45"/>
  <c r="H116" i="45"/>
  <c r="J116" i="45"/>
  <c r="K116" i="45"/>
  <c r="M116" i="45"/>
  <c r="O116" i="45"/>
  <c r="P116" i="45"/>
  <c r="U116" i="45"/>
  <c r="T116" i="45"/>
  <c r="Y116" i="45"/>
  <c r="D117" i="45"/>
  <c r="B46" i="54"/>
  <c r="F117" i="45"/>
  <c r="G117" i="45"/>
  <c r="H117" i="45"/>
  <c r="J117" i="45"/>
  <c r="K117" i="45"/>
  <c r="M117" i="45"/>
  <c r="O117" i="45"/>
  <c r="P117" i="45"/>
  <c r="U117" i="45"/>
  <c r="T117" i="45"/>
  <c r="Y117" i="45"/>
  <c r="D118" i="45"/>
  <c r="B47" i="54"/>
  <c r="F118" i="45"/>
  <c r="H118" i="45"/>
  <c r="J118" i="45"/>
  <c r="B8" i="55" s="1"/>
  <c r="K118" i="45"/>
  <c r="M118" i="45"/>
  <c r="O118" i="45"/>
  <c r="P118" i="45"/>
  <c r="U118" i="45"/>
  <c r="T118" i="45"/>
  <c r="Y118" i="45"/>
  <c r="D119" i="45"/>
  <c r="B48" i="54"/>
  <c r="F119" i="45"/>
  <c r="H119" i="45"/>
  <c r="J119" i="45"/>
  <c r="B9" i="55" s="1"/>
  <c r="K119" i="45"/>
  <c r="M119" i="45"/>
  <c r="O119" i="45"/>
  <c r="P119" i="45"/>
  <c r="U119" i="45"/>
  <c r="T119" i="45"/>
  <c r="Y119" i="45"/>
  <c r="C116" i="50"/>
  <c r="D116" i="50"/>
  <c r="E116" i="50"/>
  <c r="F116" i="50"/>
  <c r="G116" i="50"/>
  <c r="H116" i="50"/>
  <c r="I116" i="50"/>
  <c r="J116" i="50"/>
  <c r="K116" i="50"/>
  <c r="L116" i="50"/>
  <c r="M116" i="50"/>
  <c r="N116" i="50"/>
  <c r="O116" i="50"/>
  <c r="P116" i="50"/>
  <c r="Q116" i="50"/>
  <c r="S116" i="50"/>
  <c r="B117" i="50"/>
  <c r="C117" i="50"/>
  <c r="D117" i="50"/>
  <c r="E117" i="50"/>
  <c r="F117" i="50"/>
  <c r="H117" i="50"/>
  <c r="I117" i="50"/>
  <c r="J117" i="50"/>
  <c r="K117" i="50"/>
  <c r="L117" i="50"/>
  <c r="M117" i="50"/>
  <c r="N117" i="50"/>
  <c r="O117" i="50"/>
  <c r="P117" i="50"/>
  <c r="Q117" i="50"/>
  <c r="S117" i="50"/>
  <c r="B118" i="50"/>
  <c r="C118" i="50"/>
  <c r="D118" i="50"/>
  <c r="E118" i="50"/>
  <c r="F118" i="50"/>
  <c r="G118" i="50"/>
  <c r="H118" i="50"/>
  <c r="I118" i="50"/>
  <c r="J118" i="50"/>
  <c r="K118" i="50"/>
  <c r="L118" i="50"/>
  <c r="M118" i="50"/>
  <c r="N118" i="50"/>
  <c r="O118" i="50"/>
  <c r="P118" i="50"/>
  <c r="Q118" i="50"/>
  <c r="S118" i="50"/>
  <c r="B119" i="50"/>
  <c r="C119" i="50"/>
  <c r="D119" i="50"/>
  <c r="E119" i="50"/>
  <c r="F119" i="50"/>
  <c r="G119" i="50"/>
  <c r="H119" i="50"/>
  <c r="I119" i="50"/>
  <c r="J119" i="50"/>
  <c r="K119" i="50"/>
  <c r="L119" i="50"/>
  <c r="M119" i="50"/>
  <c r="N119" i="50"/>
  <c r="O119" i="50"/>
  <c r="P119" i="50"/>
  <c r="Q119" i="50"/>
  <c r="S119" i="50"/>
  <c r="B120" i="50"/>
  <c r="C120" i="50"/>
  <c r="D120" i="50"/>
  <c r="E120" i="50"/>
  <c r="F120" i="50"/>
  <c r="G120" i="50"/>
  <c r="H120" i="50"/>
  <c r="I120" i="50"/>
  <c r="J120" i="50"/>
  <c r="K120" i="50"/>
  <c r="L120" i="50"/>
  <c r="M120" i="50"/>
  <c r="N120" i="50"/>
  <c r="O120" i="50"/>
  <c r="P120" i="50"/>
  <c r="Q120" i="50"/>
  <c r="S120" i="50"/>
  <c r="B121" i="50"/>
  <c r="C121" i="50"/>
  <c r="D121" i="50"/>
  <c r="E121" i="50"/>
  <c r="F121" i="50"/>
  <c r="G121" i="50"/>
  <c r="H121" i="50"/>
  <c r="I121" i="50"/>
  <c r="J121" i="50"/>
  <c r="K121" i="50"/>
  <c r="L121" i="50"/>
  <c r="M121" i="50"/>
  <c r="N121" i="50"/>
  <c r="O121" i="50"/>
  <c r="P121" i="50"/>
  <c r="Q121" i="50"/>
  <c r="S121" i="50"/>
  <c r="A118" i="50"/>
  <c r="A119" i="50"/>
  <c r="A120" i="50"/>
  <c r="A121" i="50"/>
  <c r="K8" i="45"/>
  <c r="K9" i="45"/>
  <c r="K10" i="45"/>
  <c r="K11" i="45"/>
  <c r="K12" i="45"/>
  <c r="K13" i="45"/>
  <c r="K14" i="45"/>
  <c r="K15" i="45"/>
  <c r="K16" i="45"/>
  <c r="K17" i="45"/>
  <c r="K20" i="45"/>
  <c r="K21" i="45"/>
  <c r="K22" i="45"/>
  <c r="K23" i="45"/>
  <c r="K24" i="45"/>
  <c r="K25" i="45"/>
  <c r="K26" i="45"/>
  <c r="K27" i="45"/>
  <c r="K28" i="45"/>
  <c r="K29" i="45"/>
  <c r="K30" i="45"/>
  <c r="K31" i="45"/>
  <c r="K32" i="45"/>
  <c r="K33" i="45"/>
  <c r="K36" i="45"/>
  <c r="K37" i="45"/>
  <c r="K38" i="45"/>
  <c r="K39" i="45"/>
  <c r="K40" i="45"/>
  <c r="K41" i="45"/>
  <c r="K42" i="45"/>
  <c r="K43" i="45"/>
  <c r="K44" i="45"/>
  <c r="K45" i="45"/>
  <c r="K46" i="45"/>
  <c r="K47" i="45"/>
  <c r="K48" i="45"/>
  <c r="K49" i="45"/>
  <c r="K50" i="45"/>
  <c r="K51" i="45"/>
  <c r="K52" i="45"/>
  <c r="K53" i="45"/>
  <c r="K54" i="45"/>
  <c r="K55" i="45"/>
  <c r="K56" i="45"/>
  <c r="K57" i="45"/>
  <c r="K58" i="45"/>
  <c r="K59" i="45"/>
  <c r="K60" i="45"/>
  <c r="K61" i="45"/>
  <c r="K62" i="45"/>
  <c r="K63" i="45"/>
  <c r="K64" i="45"/>
  <c r="K65" i="45"/>
  <c r="K66" i="45"/>
  <c r="K67" i="45"/>
  <c r="K68" i="45"/>
  <c r="K69" i="45"/>
  <c r="K70" i="45"/>
  <c r="K71" i="45"/>
  <c r="K72" i="45"/>
  <c r="K73" i="45"/>
  <c r="K74" i="45"/>
  <c r="K75" i="45"/>
  <c r="K76" i="45"/>
  <c r="K77" i="45"/>
  <c r="K78" i="45"/>
  <c r="K79" i="45"/>
  <c r="K80" i="45"/>
  <c r="K81" i="45"/>
  <c r="K82" i="45"/>
  <c r="K83" i="45"/>
  <c r="K84" i="45"/>
  <c r="K85" i="45"/>
  <c r="K86" i="45"/>
  <c r="K87" i="45"/>
  <c r="K88" i="45"/>
  <c r="K89" i="45"/>
  <c r="K90" i="45"/>
  <c r="K91" i="45"/>
  <c r="K92" i="45"/>
  <c r="K93" i="45"/>
  <c r="K94" i="45"/>
  <c r="K95" i="45"/>
  <c r="K96" i="45"/>
  <c r="K97" i="45"/>
  <c r="K98" i="45"/>
  <c r="K99" i="45"/>
  <c r="K100" i="45"/>
  <c r="K101" i="45"/>
  <c r="K102" i="45"/>
  <c r="K103" i="45"/>
  <c r="K104" i="45"/>
  <c r="K105" i="45"/>
  <c r="K106" i="45"/>
  <c r="K107" i="45"/>
  <c r="K108" i="45"/>
  <c r="K109" i="45"/>
  <c r="K110" i="45"/>
  <c r="K111" i="45"/>
  <c r="K112" i="45"/>
  <c r="K113" i="45"/>
  <c r="K114" i="45"/>
  <c r="K115" i="45"/>
  <c r="A5" i="50"/>
  <c r="A6" i="50"/>
  <c r="B6" i="50"/>
  <c r="C6" i="50"/>
  <c r="D6" i="50"/>
  <c r="E6" i="50"/>
  <c r="F6" i="50"/>
  <c r="G6" i="50"/>
  <c r="H6" i="50"/>
  <c r="I6" i="50"/>
  <c r="J6" i="50"/>
  <c r="K6" i="50"/>
  <c r="L6" i="50"/>
  <c r="M6" i="50"/>
  <c r="N6" i="50"/>
  <c r="O6" i="50"/>
  <c r="P6" i="50"/>
  <c r="Q6" i="50"/>
  <c r="S6" i="50"/>
  <c r="A7" i="50"/>
  <c r="B7" i="50"/>
  <c r="C7" i="50"/>
  <c r="D7" i="50"/>
  <c r="E7" i="50"/>
  <c r="F7" i="50"/>
  <c r="G7" i="50"/>
  <c r="H7" i="50"/>
  <c r="I7" i="50"/>
  <c r="J7" i="50"/>
  <c r="K7" i="50"/>
  <c r="L7" i="50"/>
  <c r="M7" i="50"/>
  <c r="N7" i="50"/>
  <c r="O7" i="50"/>
  <c r="P7" i="50"/>
  <c r="Q7" i="50"/>
  <c r="S7" i="50"/>
  <c r="A8" i="50"/>
  <c r="B8" i="50"/>
  <c r="C8" i="50"/>
  <c r="D8" i="50"/>
  <c r="E8" i="50"/>
  <c r="F8" i="50"/>
  <c r="G8" i="50"/>
  <c r="H8" i="50"/>
  <c r="I8" i="50"/>
  <c r="J8" i="50"/>
  <c r="K8" i="50"/>
  <c r="L8" i="50"/>
  <c r="M8" i="50"/>
  <c r="N8" i="50"/>
  <c r="O8" i="50"/>
  <c r="P8" i="50"/>
  <c r="Q8" i="50"/>
  <c r="S8" i="50"/>
  <c r="A9" i="50"/>
  <c r="B9" i="50"/>
  <c r="C9" i="50"/>
  <c r="D9" i="50"/>
  <c r="E9" i="50"/>
  <c r="F9" i="50"/>
  <c r="G9" i="50"/>
  <c r="H9" i="50"/>
  <c r="I9" i="50"/>
  <c r="J9" i="50"/>
  <c r="K9" i="50"/>
  <c r="L9" i="50"/>
  <c r="M9" i="50"/>
  <c r="N9" i="50"/>
  <c r="O9" i="50"/>
  <c r="P9" i="50"/>
  <c r="Q9" i="50"/>
  <c r="S9" i="50"/>
  <c r="A10" i="50"/>
  <c r="B10" i="50"/>
  <c r="C10" i="50"/>
  <c r="D10" i="50"/>
  <c r="E10" i="50"/>
  <c r="F10" i="50"/>
  <c r="G10" i="50"/>
  <c r="H10" i="50"/>
  <c r="I10" i="50"/>
  <c r="J10" i="50"/>
  <c r="K10" i="50"/>
  <c r="L10" i="50"/>
  <c r="M10" i="50"/>
  <c r="N10" i="50"/>
  <c r="O10" i="50"/>
  <c r="P10" i="50"/>
  <c r="Q10" i="50"/>
  <c r="S10" i="50"/>
  <c r="A11" i="50"/>
  <c r="B11" i="50"/>
  <c r="C11" i="50"/>
  <c r="D11" i="50"/>
  <c r="E11" i="50"/>
  <c r="F11" i="50"/>
  <c r="G11" i="50"/>
  <c r="H11" i="50"/>
  <c r="I11" i="50"/>
  <c r="J11" i="50"/>
  <c r="K11" i="50"/>
  <c r="L11" i="50"/>
  <c r="M11" i="50"/>
  <c r="N11" i="50"/>
  <c r="O11" i="50"/>
  <c r="P11" i="50"/>
  <c r="Q11" i="50"/>
  <c r="S11" i="50"/>
  <c r="A12" i="50"/>
  <c r="B12" i="50"/>
  <c r="C12" i="50"/>
  <c r="D12" i="50"/>
  <c r="E12" i="50"/>
  <c r="F12" i="50"/>
  <c r="G12" i="50"/>
  <c r="H12" i="50"/>
  <c r="I12" i="50"/>
  <c r="J12" i="50"/>
  <c r="K12" i="50"/>
  <c r="L12" i="50"/>
  <c r="M12" i="50"/>
  <c r="N12" i="50"/>
  <c r="O12" i="50"/>
  <c r="P12" i="50"/>
  <c r="Q12" i="50"/>
  <c r="S12" i="50"/>
  <c r="A13" i="50"/>
  <c r="B13" i="50"/>
  <c r="C13" i="50"/>
  <c r="D13" i="50"/>
  <c r="E13" i="50"/>
  <c r="F13" i="50"/>
  <c r="G13" i="50"/>
  <c r="H13" i="50"/>
  <c r="I13" i="50"/>
  <c r="J13" i="50"/>
  <c r="K13" i="50"/>
  <c r="L13" i="50"/>
  <c r="M13" i="50"/>
  <c r="N13" i="50"/>
  <c r="O13" i="50"/>
  <c r="P13" i="50"/>
  <c r="Q13" i="50"/>
  <c r="S13" i="50"/>
  <c r="A14" i="50"/>
  <c r="B14" i="50"/>
  <c r="C14" i="50"/>
  <c r="D14" i="50"/>
  <c r="E14" i="50"/>
  <c r="F14" i="50"/>
  <c r="G14" i="50"/>
  <c r="H14" i="50"/>
  <c r="I14" i="50"/>
  <c r="J14" i="50"/>
  <c r="K14" i="50"/>
  <c r="L14" i="50"/>
  <c r="M14" i="50"/>
  <c r="N14" i="50"/>
  <c r="O14" i="50"/>
  <c r="P14" i="50"/>
  <c r="Q14" i="50"/>
  <c r="S14" i="50"/>
  <c r="A15" i="50"/>
  <c r="B15" i="50"/>
  <c r="C15" i="50"/>
  <c r="D15" i="50"/>
  <c r="E15" i="50"/>
  <c r="F15" i="50"/>
  <c r="G15" i="50"/>
  <c r="H15" i="50"/>
  <c r="I15" i="50"/>
  <c r="J15" i="50"/>
  <c r="K15" i="50"/>
  <c r="L15" i="50"/>
  <c r="M15" i="50"/>
  <c r="N15" i="50"/>
  <c r="O15" i="50"/>
  <c r="P15" i="50"/>
  <c r="Q15" i="50"/>
  <c r="S15" i="50"/>
  <c r="A16" i="50"/>
  <c r="B16" i="50"/>
  <c r="C16" i="50"/>
  <c r="D16" i="50"/>
  <c r="E16" i="50"/>
  <c r="F16" i="50"/>
  <c r="G16" i="50"/>
  <c r="H16" i="50"/>
  <c r="I16" i="50"/>
  <c r="J16" i="50"/>
  <c r="K16" i="50"/>
  <c r="L16" i="50"/>
  <c r="M16" i="50"/>
  <c r="N16" i="50"/>
  <c r="O16" i="50"/>
  <c r="P16" i="50"/>
  <c r="Q16" i="50"/>
  <c r="S16" i="50"/>
  <c r="A17" i="50"/>
  <c r="B17" i="50"/>
  <c r="C17" i="50"/>
  <c r="D17" i="50"/>
  <c r="E17" i="50"/>
  <c r="F17" i="50"/>
  <c r="G17" i="50"/>
  <c r="H17" i="50"/>
  <c r="I17" i="50"/>
  <c r="J17" i="50"/>
  <c r="K17" i="50"/>
  <c r="L17" i="50"/>
  <c r="M17" i="50"/>
  <c r="N17" i="50"/>
  <c r="O17" i="50"/>
  <c r="P17" i="50"/>
  <c r="Q17" i="50"/>
  <c r="S17" i="50"/>
  <c r="A18" i="50"/>
  <c r="B18" i="50"/>
  <c r="C18" i="50"/>
  <c r="D18" i="50"/>
  <c r="E18" i="50"/>
  <c r="F18" i="50"/>
  <c r="G18" i="50"/>
  <c r="H18" i="50"/>
  <c r="I18" i="50"/>
  <c r="J18" i="50"/>
  <c r="K18" i="50"/>
  <c r="L18" i="50"/>
  <c r="M18" i="50"/>
  <c r="N18" i="50"/>
  <c r="O18" i="50"/>
  <c r="P18" i="50"/>
  <c r="Q18" i="50"/>
  <c r="S18" i="50"/>
  <c r="A19" i="50"/>
  <c r="B19" i="50"/>
  <c r="C19" i="50"/>
  <c r="D19" i="50"/>
  <c r="E19" i="50"/>
  <c r="F19" i="50"/>
  <c r="G19" i="50"/>
  <c r="H19" i="50"/>
  <c r="I19" i="50"/>
  <c r="J19" i="50"/>
  <c r="K19" i="50"/>
  <c r="L19" i="50"/>
  <c r="M19" i="50"/>
  <c r="N19" i="50"/>
  <c r="O19" i="50"/>
  <c r="P19" i="50"/>
  <c r="Q19" i="50"/>
  <c r="S19" i="50"/>
  <c r="A20" i="50"/>
  <c r="B20" i="50"/>
  <c r="C20" i="50"/>
  <c r="D20" i="50"/>
  <c r="E20" i="50"/>
  <c r="F20" i="50"/>
  <c r="G20" i="50"/>
  <c r="H20" i="50"/>
  <c r="I20" i="50"/>
  <c r="K20" i="50"/>
  <c r="L20" i="50"/>
  <c r="M20" i="50"/>
  <c r="N20" i="50"/>
  <c r="O20" i="50"/>
  <c r="P20" i="50"/>
  <c r="Q20" i="50"/>
  <c r="S20" i="50"/>
  <c r="A21" i="50"/>
  <c r="B21" i="50"/>
  <c r="C21" i="50"/>
  <c r="D21" i="50"/>
  <c r="E21" i="50"/>
  <c r="F21" i="50"/>
  <c r="G21" i="50"/>
  <c r="H21" i="50"/>
  <c r="I21" i="50"/>
  <c r="K21" i="50"/>
  <c r="L21" i="50"/>
  <c r="M21" i="50"/>
  <c r="N21" i="50"/>
  <c r="O21" i="50"/>
  <c r="P21" i="50"/>
  <c r="Q21" i="50"/>
  <c r="S21" i="50"/>
  <c r="A22" i="50"/>
  <c r="B22" i="50"/>
  <c r="C22" i="50"/>
  <c r="D22" i="50"/>
  <c r="E22" i="50"/>
  <c r="F22" i="50"/>
  <c r="G22" i="50"/>
  <c r="H22" i="50"/>
  <c r="I22" i="50"/>
  <c r="J22" i="50"/>
  <c r="K22" i="50"/>
  <c r="L22" i="50"/>
  <c r="M22" i="50"/>
  <c r="N22" i="50"/>
  <c r="O22" i="50"/>
  <c r="P22" i="50"/>
  <c r="Q22" i="50"/>
  <c r="S22" i="50"/>
  <c r="A23" i="50"/>
  <c r="B23" i="50"/>
  <c r="C23" i="50"/>
  <c r="D23" i="50"/>
  <c r="E23" i="50"/>
  <c r="F23" i="50"/>
  <c r="G23" i="50"/>
  <c r="H23" i="50"/>
  <c r="I23" i="50"/>
  <c r="J23" i="50"/>
  <c r="K23" i="50"/>
  <c r="L23" i="50"/>
  <c r="M23" i="50"/>
  <c r="N23" i="50"/>
  <c r="O23" i="50"/>
  <c r="P23" i="50"/>
  <c r="Q23" i="50"/>
  <c r="S23" i="50"/>
  <c r="A24" i="50"/>
  <c r="B24" i="50"/>
  <c r="C24" i="50"/>
  <c r="D24" i="50"/>
  <c r="E24" i="50"/>
  <c r="F24" i="50"/>
  <c r="G24" i="50"/>
  <c r="H24" i="50"/>
  <c r="I24" i="50"/>
  <c r="J24" i="50"/>
  <c r="K24" i="50"/>
  <c r="L24" i="50"/>
  <c r="M24" i="50"/>
  <c r="N24" i="50"/>
  <c r="O24" i="50"/>
  <c r="P24" i="50"/>
  <c r="Q24" i="50"/>
  <c r="S24" i="50"/>
  <c r="A25" i="50"/>
  <c r="B25" i="50"/>
  <c r="C25" i="50"/>
  <c r="D25" i="50"/>
  <c r="E25" i="50"/>
  <c r="F25" i="50"/>
  <c r="G25" i="50"/>
  <c r="H25" i="50"/>
  <c r="I25" i="50"/>
  <c r="J25" i="50"/>
  <c r="K25" i="50"/>
  <c r="L25" i="50"/>
  <c r="M25" i="50"/>
  <c r="N25" i="50"/>
  <c r="O25" i="50"/>
  <c r="P25" i="50"/>
  <c r="Q25" i="50"/>
  <c r="S25" i="50"/>
  <c r="A26" i="50"/>
  <c r="B26" i="50"/>
  <c r="C26" i="50"/>
  <c r="D26" i="50"/>
  <c r="E26" i="50"/>
  <c r="F26" i="50"/>
  <c r="G26" i="50"/>
  <c r="H26" i="50"/>
  <c r="I26" i="50"/>
  <c r="J26" i="50"/>
  <c r="K26" i="50"/>
  <c r="L26" i="50"/>
  <c r="M26" i="50"/>
  <c r="N26" i="50"/>
  <c r="O26" i="50"/>
  <c r="P26" i="50"/>
  <c r="Q26" i="50"/>
  <c r="S26" i="50"/>
  <c r="A27" i="50"/>
  <c r="B27" i="50"/>
  <c r="C27" i="50"/>
  <c r="D27" i="50"/>
  <c r="E27" i="50"/>
  <c r="F27" i="50"/>
  <c r="G27" i="50"/>
  <c r="H27" i="50"/>
  <c r="I27" i="50"/>
  <c r="J27" i="50"/>
  <c r="K27" i="50"/>
  <c r="L27" i="50"/>
  <c r="M27" i="50"/>
  <c r="N27" i="50"/>
  <c r="O27" i="50"/>
  <c r="P27" i="50"/>
  <c r="Q27" i="50"/>
  <c r="S27" i="50"/>
  <c r="A28" i="50"/>
  <c r="B28" i="50"/>
  <c r="C28" i="50"/>
  <c r="D28" i="50"/>
  <c r="E28" i="50"/>
  <c r="F28" i="50"/>
  <c r="G28" i="50"/>
  <c r="H28" i="50"/>
  <c r="I28" i="50"/>
  <c r="J28" i="50"/>
  <c r="K28" i="50"/>
  <c r="L28" i="50"/>
  <c r="M28" i="50"/>
  <c r="N28" i="50"/>
  <c r="O28" i="50"/>
  <c r="P28" i="50"/>
  <c r="Q28" i="50"/>
  <c r="S28" i="50"/>
  <c r="A29" i="50"/>
  <c r="B29" i="50"/>
  <c r="C29" i="50"/>
  <c r="D29" i="50"/>
  <c r="E29" i="50"/>
  <c r="F29" i="50"/>
  <c r="G29" i="50"/>
  <c r="H29" i="50"/>
  <c r="I29" i="50"/>
  <c r="J29" i="50"/>
  <c r="K29" i="50"/>
  <c r="L29" i="50"/>
  <c r="M29" i="50"/>
  <c r="N29" i="50"/>
  <c r="O29" i="50"/>
  <c r="P29" i="50"/>
  <c r="Q29" i="50"/>
  <c r="S29" i="50"/>
  <c r="A30" i="50"/>
  <c r="B30" i="50"/>
  <c r="C30" i="50"/>
  <c r="D30" i="50"/>
  <c r="E30" i="50"/>
  <c r="F30" i="50"/>
  <c r="G30" i="50"/>
  <c r="H30" i="50"/>
  <c r="I30" i="50"/>
  <c r="J30" i="50"/>
  <c r="K30" i="50"/>
  <c r="L30" i="50"/>
  <c r="M30" i="50"/>
  <c r="N30" i="50"/>
  <c r="O30" i="50"/>
  <c r="P30" i="50"/>
  <c r="Q30" i="50"/>
  <c r="S30" i="50"/>
  <c r="A31" i="50"/>
  <c r="B31" i="50"/>
  <c r="C31" i="50"/>
  <c r="D31" i="50"/>
  <c r="E31" i="50"/>
  <c r="F31" i="50"/>
  <c r="G31" i="50"/>
  <c r="H31" i="50"/>
  <c r="I31" i="50"/>
  <c r="J31" i="50"/>
  <c r="K31" i="50"/>
  <c r="L31" i="50"/>
  <c r="M31" i="50"/>
  <c r="N31" i="50"/>
  <c r="O31" i="50"/>
  <c r="P31" i="50"/>
  <c r="Q31" i="50"/>
  <c r="S31" i="50"/>
  <c r="A32" i="50"/>
  <c r="B32" i="50"/>
  <c r="C32" i="50"/>
  <c r="D32" i="50"/>
  <c r="E32" i="50"/>
  <c r="F32" i="50"/>
  <c r="G32" i="50"/>
  <c r="H32" i="50"/>
  <c r="I32" i="50"/>
  <c r="J32" i="50"/>
  <c r="K32" i="50"/>
  <c r="L32" i="50"/>
  <c r="M32" i="50"/>
  <c r="N32" i="50"/>
  <c r="O32" i="50"/>
  <c r="P32" i="50"/>
  <c r="Q32" i="50"/>
  <c r="S32" i="50"/>
  <c r="A33" i="50"/>
  <c r="B33" i="50"/>
  <c r="C33" i="50"/>
  <c r="D33" i="50"/>
  <c r="E33" i="50"/>
  <c r="F33" i="50"/>
  <c r="G33" i="50"/>
  <c r="H33" i="50"/>
  <c r="I33" i="50"/>
  <c r="J33" i="50"/>
  <c r="K33" i="50"/>
  <c r="L33" i="50"/>
  <c r="M33" i="50"/>
  <c r="N33" i="50"/>
  <c r="O33" i="50"/>
  <c r="P33" i="50"/>
  <c r="Q33" i="50"/>
  <c r="S33" i="50"/>
  <c r="A34" i="50"/>
  <c r="B34" i="50"/>
  <c r="C34" i="50"/>
  <c r="D34" i="50"/>
  <c r="E34" i="50"/>
  <c r="F34" i="50"/>
  <c r="G34" i="50"/>
  <c r="H34" i="50"/>
  <c r="I34" i="50"/>
  <c r="J34" i="50"/>
  <c r="K34" i="50"/>
  <c r="L34" i="50"/>
  <c r="M34" i="50"/>
  <c r="N34" i="50"/>
  <c r="O34" i="50"/>
  <c r="P34" i="50"/>
  <c r="Q34" i="50"/>
  <c r="S34" i="50"/>
  <c r="A35" i="50"/>
  <c r="B35" i="50"/>
  <c r="C35" i="50"/>
  <c r="D35" i="50"/>
  <c r="E35" i="50"/>
  <c r="F35" i="50"/>
  <c r="G35" i="50"/>
  <c r="H35" i="50"/>
  <c r="I35" i="50"/>
  <c r="J35" i="50"/>
  <c r="K35" i="50"/>
  <c r="L35" i="50"/>
  <c r="M35" i="50"/>
  <c r="N35" i="50"/>
  <c r="O35" i="50"/>
  <c r="P35" i="50"/>
  <c r="Q35" i="50"/>
  <c r="S35" i="50"/>
  <c r="A36" i="50"/>
  <c r="B36" i="50"/>
  <c r="C36" i="50"/>
  <c r="D36" i="50"/>
  <c r="E36" i="50"/>
  <c r="F36" i="50"/>
  <c r="G36" i="50"/>
  <c r="H36" i="50"/>
  <c r="I36" i="50"/>
  <c r="K36" i="50"/>
  <c r="L36" i="50"/>
  <c r="M36" i="50"/>
  <c r="N36" i="50"/>
  <c r="O36" i="50"/>
  <c r="P36" i="50"/>
  <c r="Q36" i="50"/>
  <c r="S36" i="50"/>
  <c r="A37" i="50"/>
  <c r="B37" i="50"/>
  <c r="C37" i="50"/>
  <c r="D37" i="50"/>
  <c r="E37" i="50"/>
  <c r="F37" i="50"/>
  <c r="G37" i="50"/>
  <c r="H37" i="50"/>
  <c r="I37" i="50"/>
  <c r="K37" i="50"/>
  <c r="L37" i="50"/>
  <c r="M37" i="50"/>
  <c r="N37" i="50"/>
  <c r="O37" i="50"/>
  <c r="P37" i="50"/>
  <c r="Q37" i="50"/>
  <c r="S37" i="50"/>
  <c r="A38" i="50"/>
  <c r="B38" i="50"/>
  <c r="C38" i="50"/>
  <c r="D38" i="50"/>
  <c r="E38" i="50"/>
  <c r="F38" i="50"/>
  <c r="G38" i="50"/>
  <c r="H38" i="50"/>
  <c r="I38" i="50"/>
  <c r="J38" i="50"/>
  <c r="K38" i="50"/>
  <c r="L38" i="50"/>
  <c r="M38" i="50"/>
  <c r="N38" i="50"/>
  <c r="O38" i="50"/>
  <c r="P38" i="50"/>
  <c r="Q38" i="50"/>
  <c r="S38" i="50"/>
  <c r="A39" i="50"/>
  <c r="B39" i="50"/>
  <c r="C39" i="50"/>
  <c r="D39" i="50"/>
  <c r="E39" i="50"/>
  <c r="F39" i="50"/>
  <c r="G39" i="50"/>
  <c r="H39" i="50"/>
  <c r="I39" i="50"/>
  <c r="J39" i="50"/>
  <c r="K39" i="50"/>
  <c r="L39" i="50"/>
  <c r="M39" i="50"/>
  <c r="N39" i="50"/>
  <c r="O39" i="50"/>
  <c r="P39" i="50"/>
  <c r="Q39" i="50"/>
  <c r="S39" i="50"/>
  <c r="A40" i="50"/>
  <c r="B40" i="50"/>
  <c r="C40" i="50"/>
  <c r="D40" i="50"/>
  <c r="E40" i="50"/>
  <c r="F40" i="50"/>
  <c r="G40" i="50"/>
  <c r="H40" i="50"/>
  <c r="I40" i="50"/>
  <c r="J40" i="50"/>
  <c r="K40" i="50"/>
  <c r="L40" i="50"/>
  <c r="M40" i="50"/>
  <c r="N40" i="50"/>
  <c r="O40" i="50"/>
  <c r="P40" i="50"/>
  <c r="Q40" i="50"/>
  <c r="S40" i="50"/>
  <c r="A41" i="50"/>
  <c r="B41" i="50"/>
  <c r="C41" i="50"/>
  <c r="D41" i="50"/>
  <c r="E41" i="50"/>
  <c r="F41" i="50"/>
  <c r="G41" i="50"/>
  <c r="H41" i="50"/>
  <c r="I41" i="50"/>
  <c r="J41" i="50"/>
  <c r="K41" i="50"/>
  <c r="L41" i="50"/>
  <c r="M41" i="50"/>
  <c r="N41" i="50"/>
  <c r="O41" i="50"/>
  <c r="P41" i="50"/>
  <c r="Q41" i="50"/>
  <c r="S41" i="50"/>
  <c r="A42" i="50"/>
  <c r="B42" i="50"/>
  <c r="C42" i="50"/>
  <c r="D42" i="50"/>
  <c r="E42" i="50"/>
  <c r="F42" i="50"/>
  <c r="G42" i="50"/>
  <c r="H42" i="50"/>
  <c r="I42" i="50"/>
  <c r="J42" i="50"/>
  <c r="K42" i="50"/>
  <c r="L42" i="50"/>
  <c r="M42" i="50"/>
  <c r="N42" i="50"/>
  <c r="O42" i="50"/>
  <c r="P42" i="50"/>
  <c r="Q42" i="50"/>
  <c r="S42" i="50"/>
  <c r="A43" i="50"/>
  <c r="B43" i="50"/>
  <c r="C43" i="50"/>
  <c r="D43" i="50"/>
  <c r="E43" i="50"/>
  <c r="F43" i="50"/>
  <c r="G43" i="50"/>
  <c r="H43" i="50"/>
  <c r="I43" i="50"/>
  <c r="J43" i="50"/>
  <c r="K43" i="50"/>
  <c r="L43" i="50"/>
  <c r="M43" i="50"/>
  <c r="N43" i="50"/>
  <c r="O43" i="50"/>
  <c r="P43" i="50"/>
  <c r="Q43" i="50"/>
  <c r="S43" i="50"/>
  <c r="A44" i="50"/>
  <c r="B44" i="50"/>
  <c r="C44" i="50"/>
  <c r="D44" i="50"/>
  <c r="E44" i="50"/>
  <c r="F44" i="50"/>
  <c r="G44" i="50"/>
  <c r="H44" i="50"/>
  <c r="I44" i="50"/>
  <c r="J44" i="50"/>
  <c r="K44" i="50"/>
  <c r="L44" i="50"/>
  <c r="M44" i="50"/>
  <c r="N44" i="50"/>
  <c r="O44" i="50"/>
  <c r="P44" i="50"/>
  <c r="Q44" i="50"/>
  <c r="S44" i="50"/>
  <c r="A45" i="50"/>
  <c r="B45" i="50"/>
  <c r="C45" i="50"/>
  <c r="D45" i="50"/>
  <c r="E45" i="50"/>
  <c r="F45" i="50"/>
  <c r="G45" i="50"/>
  <c r="H45" i="50"/>
  <c r="I45" i="50"/>
  <c r="J45" i="50"/>
  <c r="K45" i="50"/>
  <c r="L45" i="50"/>
  <c r="M45" i="50"/>
  <c r="N45" i="50"/>
  <c r="O45" i="50"/>
  <c r="P45" i="50"/>
  <c r="Q45" i="50"/>
  <c r="S45" i="50"/>
  <c r="A46" i="50"/>
  <c r="B46" i="50"/>
  <c r="C46" i="50"/>
  <c r="D46" i="50"/>
  <c r="E46" i="50"/>
  <c r="F46" i="50"/>
  <c r="G46" i="50"/>
  <c r="H46" i="50"/>
  <c r="I46" i="50"/>
  <c r="J46" i="50"/>
  <c r="K46" i="50"/>
  <c r="L46" i="50"/>
  <c r="M46" i="50"/>
  <c r="N46" i="50"/>
  <c r="O46" i="50"/>
  <c r="P46" i="50"/>
  <c r="Q46" i="50"/>
  <c r="S46" i="50"/>
  <c r="A47" i="50"/>
  <c r="B47" i="50"/>
  <c r="C47" i="50"/>
  <c r="D47" i="50"/>
  <c r="E47" i="50"/>
  <c r="F47" i="50"/>
  <c r="G47" i="50"/>
  <c r="H47" i="50"/>
  <c r="I47" i="50"/>
  <c r="J47" i="50"/>
  <c r="K47" i="50"/>
  <c r="L47" i="50"/>
  <c r="M47" i="50"/>
  <c r="N47" i="50"/>
  <c r="O47" i="50"/>
  <c r="P47" i="50"/>
  <c r="Q47" i="50"/>
  <c r="S47" i="50"/>
  <c r="A48" i="50"/>
  <c r="B48" i="50"/>
  <c r="C48" i="50"/>
  <c r="D48" i="50"/>
  <c r="E48" i="50"/>
  <c r="F48" i="50"/>
  <c r="G48" i="50"/>
  <c r="H48" i="50"/>
  <c r="I48" i="50"/>
  <c r="J48" i="50"/>
  <c r="K48" i="50"/>
  <c r="L48" i="50"/>
  <c r="M48" i="50"/>
  <c r="N48" i="50"/>
  <c r="O48" i="50"/>
  <c r="P48" i="50"/>
  <c r="Q48" i="50"/>
  <c r="S48" i="50"/>
  <c r="A49" i="50"/>
  <c r="B49" i="50"/>
  <c r="C49" i="50"/>
  <c r="D49" i="50"/>
  <c r="E49" i="50"/>
  <c r="F49" i="50"/>
  <c r="G49" i="50"/>
  <c r="H49" i="50"/>
  <c r="I49" i="50"/>
  <c r="J49" i="50"/>
  <c r="K49" i="50"/>
  <c r="L49" i="50"/>
  <c r="M49" i="50"/>
  <c r="N49" i="50"/>
  <c r="O49" i="50"/>
  <c r="P49" i="50"/>
  <c r="Q49" i="50"/>
  <c r="S49" i="50"/>
  <c r="A50" i="50"/>
  <c r="B50" i="50"/>
  <c r="C50" i="50"/>
  <c r="D50" i="50"/>
  <c r="E50" i="50"/>
  <c r="F50" i="50"/>
  <c r="G50" i="50"/>
  <c r="H50" i="50"/>
  <c r="I50" i="50"/>
  <c r="J50" i="50"/>
  <c r="K50" i="50"/>
  <c r="L50" i="50"/>
  <c r="M50" i="50"/>
  <c r="N50" i="50"/>
  <c r="O50" i="50"/>
  <c r="P50" i="50"/>
  <c r="Q50" i="50"/>
  <c r="S50" i="50"/>
  <c r="A51" i="50"/>
  <c r="B51" i="50"/>
  <c r="C51" i="50"/>
  <c r="D51" i="50"/>
  <c r="E51" i="50"/>
  <c r="F51" i="50"/>
  <c r="G51" i="50"/>
  <c r="H51" i="50"/>
  <c r="I51" i="50"/>
  <c r="J51" i="50"/>
  <c r="K51" i="50"/>
  <c r="L51" i="50"/>
  <c r="M51" i="50"/>
  <c r="N51" i="50"/>
  <c r="O51" i="50"/>
  <c r="P51" i="50"/>
  <c r="Q51" i="50"/>
  <c r="S51" i="50"/>
  <c r="A52" i="50"/>
  <c r="B52" i="50"/>
  <c r="C52" i="50"/>
  <c r="D52" i="50"/>
  <c r="E52" i="50"/>
  <c r="F52" i="50"/>
  <c r="G52" i="50"/>
  <c r="H52" i="50"/>
  <c r="I52" i="50"/>
  <c r="J52" i="50"/>
  <c r="K52" i="50"/>
  <c r="L52" i="50"/>
  <c r="M52" i="50"/>
  <c r="N52" i="50"/>
  <c r="O52" i="50"/>
  <c r="P52" i="50"/>
  <c r="Q52" i="50"/>
  <c r="S52" i="50"/>
  <c r="A53" i="50"/>
  <c r="B53" i="50"/>
  <c r="C53" i="50"/>
  <c r="D53" i="50"/>
  <c r="E53" i="50"/>
  <c r="F53" i="50"/>
  <c r="G53" i="50"/>
  <c r="H53" i="50"/>
  <c r="I53" i="50"/>
  <c r="J53" i="50"/>
  <c r="K53" i="50"/>
  <c r="L53" i="50"/>
  <c r="M53" i="50"/>
  <c r="N53" i="50"/>
  <c r="O53" i="50"/>
  <c r="P53" i="50"/>
  <c r="Q53" i="50"/>
  <c r="S53" i="50"/>
  <c r="A54" i="50"/>
  <c r="B54" i="50"/>
  <c r="C54" i="50"/>
  <c r="D54" i="50"/>
  <c r="E54" i="50"/>
  <c r="F54" i="50"/>
  <c r="G54" i="50"/>
  <c r="H54" i="50"/>
  <c r="I54" i="50"/>
  <c r="J54" i="50"/>
  <c r="K54" i="50"/>
  <c r="L54" i="50"/>
  <c r="M54" i="50"/>
  <c r="N54" i="50"/>
  <c r="O54" i="50"/>
  <c r="P54" i="50"/>
  <c r="Q54" i="50"/>
  <c r="S54" i="50"/>
  <c r="A55" i="50"/>
  <c r="B55" i="50"/>
  <c r="C55" i="50"/>
  <c r="D55" i="50"/>
  <c r="E55" i="50"/>
  <c r="F55" i="50"/>
  <c r="G55" i="50"/>
  <c r="H55" i="50"/>
  <c r="I55" i="50"/>
  <c r="J55" i="50"/>
  <c r="K55" i="50"/>
  <c r="L55" i="50"/>
  <c r="M55" i="50"/>
  <c r="N55" i="50"/>
  <c r="O55" i="50"/>
  <c r="P55" i="50"/>
  <c r="Q55" i="50"/>
  <c r="S55" i="50"/>
  <c r="A56" i="50"/>
  <c r="B56" i="50"/>
  <c r="C56" i="50"/>
  <c r="D56" i="50"/>
  <c r="E56" i="50"/>
  <c r="F56" i="50"/>
  <c r="G56" i="50"/>
  <c r="H56" i="50"/>
  <c r="I56" i="50"/>
  <c r="J56" i="50"/>
  <c r="K56" i="50"/>
  <c r="L56" i="50"/>
  <c r="M56" i="50"/>
  <c r="N56" i="50"/>
  <c r="O56" i="50"/>
  <c r="P56" i="50"/>
  <c r="Q56" i="50"/>
  <c r="S56" i="50"/>
  <c r="A57" i="50"/>
  <c r="B57" i="50"/>
  <c r="C57" i="50"/>
  <c r="D57" i="50"/>
  <c r="E57" i="50"/>
  <c r="F57" i="50"/>
  <c r="G57" i="50"/>
  <c r="H57" i="50"/>
  <c r="I57" i="50"/>
  <c r="J57" i="50"/>
  <c r="K57" i="50"/>
  <c r="L57" i="50"/>
  <c r="M57" i="50"/>
  <c r="N57" i="50"/>
  <c r="O57" i="50"/>
  <c r="P57" i="50"/>
  <c r="Q57" i="50"/>
  <c r="S57" i="50"/>
  <c r="A58" i="50"/>
  <c r="B58" i="50"/>
  <c r="C58" i="50"/>
  <c r="D58" i="50"/>
  <c r="E58" i="50"/>
  <c r="F58" i="50"/>
  <c r="G58" i="50"/>
  <c r="H58" i="50"/>
  <c r="I58" i="50"/>
  <c r="J58" i="50"/>
  <c r="K58" i="50"/>
  <c r="L58" i="50"/>
  <c r="M58" i="50"/>
  <c r="N58" i="50"/>
  <c r="O58" i="50"/>
  <c r="P58" i="50"/>
  <c r="Q58" i="50"/>
  <c r="S58" i="50"/>
  <c r="A59" i="50"/>
  <c r="B59" i="50"/>
  <c r="C59" i="50"/>
  <c r="D59" i="50"/>
  <c r="E59" i="50"/>
  <c r="F59" i="50"/>
  <c r="G59" i="50"/>
  <c r="H59" i="50"/>
  <c r="I59" i="50"/>
  <c r="J59" i="50"/>
  <c r="K59" i="50"/>
  <c r="L59" i="50"/>
  <c r="M59" i="50"/>
  <c r="N59" i="50"/>
  <c r="O59" i="50"/>
  <c r="P59" i="50"/>
  <c r="Q59" i="50"/>
  <c r="S59" i="50"/>
  <c r="A60" i="50"/>
  <c r="B60" i="50"/>
  <c r="C60" i="50"/>
  <c r="D60" i="50"/>
  <c r="E60" i="50"/>
  <c r="F60" i="50"/>
  <c r="G60" i="50"/>
  <c r="H60" i="50"/>
  <c r="I60" i="50"/>
  <c r="J60" i="50"/>
  <c r="K60" i="50"/>
  <c r="L60" i="50"/>
  <c r="M60" i="50"/>
  <c r="N60" i="50"/>
  <c r="O60" i="50"/>
  <c r="P60" i="50"/>
  <c r="Q60" i="50"/>
  <c r="S60" i="50"/>
  <c r="A61" i="50"/>
  <c r="B61" i="50"/>
  <c r="C61" i="50"/>
  <c r="D61" i="50"/>
  <c r="E61" i="50"/>
  <c r="F61" i="50"/>
  <c r="G61" i="50"/>
  <c r="H61" i="50"/>
  <c r="I61" i="50"/>
  <c r="J61" i="50"/>
  <c r="K61" i="50"/>
  <c r="L61" i="50"/>
  <c r="M61" i="50"/>
  <c r="N61" i="50"/>
  <c r="O61" i="50"/>
  <c r="P61" i="50"/>
  <c r="Q61" i="50"/>
  <c r="S61" i="50"/>
  <c r="A62" i="50"/>
  <c r="B62" i="50"/>
  <c r="C62" i="50"/>
  <c r="D62" i="50"/>
  <c r="E62" i="50"/>
  <c r="F62" i="50"/>
  <c r="G62" i="50"/>
  <c r="H62" i="50"/>
  <c r="I62" i="50"/>
  <c r="J62" i="50"/>
  <c r="K62" i="50"/>
  <c r="L62" i="50"/>
  <c r="M62" i="50"/>
  <c r="N62" i="50"/>
  <c r="O62" i="50"/>
  <c r="P62" i="50"/>
  <c r="Q62" i="50"/>
  <c r="S62" i="50"/>
  <c r="A63" i="50"/>
  <c r="B63" i="50"/>
  <c r="C63" i="50"/>
  <c r="D63" i="50"/>
  <c r="E63" i="50"/>
  <c r="F63" i="50"/>
  <c r="G63" i="50"/>
  <c r="H63" i="50"/>
  <c r="I63" i="50"/>
  <c r="J63" i="50"/>
  <c r="K63" i="50"/>
  <c r="L63" i="50"/>
  <c r="M63" i="50"/>
  <c r="N63" i="50"/>
  <c r="O63" i="50"/>
  <c r="P63" i="50"/>
  <c r="Q63" i="50"/>
  <c r="S63" i="50"/>
  <c r="A64" i="50"/>
  <c r="B64" i="50"/>
  <c r="C64" i="50"/>
  <c r="D64" i="50"/>
  <c r="E64" i="50"/>
  <c r="F64" i="50"/>
  <c r="G64" i="50"/>
  <c r="H64" i="50"/>
  <c r="I64" i="50"/>
  <c r="J64" i="50"/>
  <c r="K64" i="50"/>
  <c r="L64" i="50"/>
  <c r="M64" i="50"/>
  <c r="N64" i="50"/>
  <c r="O64" i="50"/>
  <c r="P64" i="50"/>
  <c r="Q64" i="50"/>
  <c r="S64" i="50"/>
  <c r="A65" i="50"/>
  <c r="B65" i="50"/>
  <c r="C65" i="50"/>
  <c r="D65" i="50"/>
  <c r="E65" i="50"/>
  <c r="F65" i="50"/>
  <c r="G65" i="50"/>
  <c r="H65" i="50"/>
  <c r="I65" i="50"/>
  <c r="J65" i="50"/>
  <c r="K65" i="50"/>
  <c r="L65" i="50"/>
  <c r="M65" i="50"/>
  <c r="N65" i="50"/>
  <c r="O65" i="50"/>
  <c r="P65" i="50"/>
  <c r="Q65" i="50"/>
  <c r="S65" i="50"/>
  <c r="A66" i="50"/>
  <c r="B66" i="50"/>
  <c r="C66" i="50"/>
  <c r="D66" i="50"/>
  <c r="E66" i="50"/>
  <c r="F66" i="50"/>
  <c r="G66" i="50"/>
  <c r="H66" i="50"/>
  <c r="I66" i="50"/>
  <c r="J66" i="50"/>
  <c r="K66" i="50"/>
  <c r="L66" i="50"/>
  <c r="M66" i="50"/>
  <c r="N66" i="50"/>
  <c r="O66" i="50"/>
  <c r="P66" i="50"/>
  <c r="Q66" i="50"/>
  <c r="S66" i="50"/>
  <c r="A67" i="50"/>
  <c r="B67" i="50"/>
  <c r="C67" i="50"/>
  <c r="D67" i="50"/>
  <c r="E67" i="50"/>
  <c r="F67" i="50"/>
  <c r="G67" i="50"/>
  <c r="H67" i="50"/>
  <c r="I67" i="50"/>
  <c r="J67" i="50"/>
  <c r="K67" i="50"/>
  <c r="L67" i="50"/>
  <c r="M67" i="50"/>
  <c r="N67" i="50"/>
  <c r="O67" i="50"/>
  <c r="P67" i="50"/>
  <c r="Q67" i="50"/>
  <c r="S67" i="50"/>
  <c r="A68" i="50"/>
  <c r="B68" i="50"/>
  <c r="C68" i="50"/>
  <c r="D68" i="50"/>
  <c r="E68" i="50"/>
  <c r="F68" i="50"/>
  <c r="G68" i="50"/>
  <c r="H68" i="50"/>
  <c r="I68" i="50"/>
  <c r="J68" i="50"/>
  <c r="K68" i="50"/>
  <c r="L68" i="50"/>
  <c r="M68" i="50"/>
  <c r="N68" i="50"/>
  <c r="O68" i="50"/>
  <c r="P68" i="50"/>
  <c r="Q68" i="50"/>
  <c r="S68" i="50"/>
  <c r="A69" i="50"/>
  <c r="B69" i="50"/>
  <c r="C69" i="50"/>
  <c r="D69" i="50"/>
  <c r="E69" i="50"/>
  <c r="F69" i="50"/>
  <c r="G69" i="50"/>
  <c r="H69" i="50"/>
  <c r="I69" i="50"/>
  <c r="J69" i="50"/>
  <c r="K69" i="50"/>
  <c r="L69" i="50"/>
  <c r="M69" i="50"/>
  <c r="N69" i="50"/>
  <c r="O69" i="50"/>
  <c r="P69" i="50"/>
  <c r="Q69" i="50"/>
  <c r="S69" i="50"/>
  <c r="A70" i="50"/>
  <c r="B70" i="50"/>
  <c r="C70" i="50"/>
  <c r="D70" i="50"/>
  <c r="E70" i="50"/>
  <c r="F70" i="50"/>
  <c r="G70" i="50"/>
  <c r="H70" i="50"/>
  <c r="I70" i="50"/>
  <c r="J70" i="50"/>
  <c r="K70" i="50"/>
  <c r="L70" i="50"/>
  <c r="M70" i="50"/>
  <c r="N70" i="50"/>
  <c r="O70" i="50"/>
  <c r="P70" i="50"/>
  <c r="Q70" i="50"/>
  <c r="S70" i="50"/>
  <c r="A71" i="50"/>
  <c r="B71" i="50"/>
  <c r="C71" i="50"/>
  <c r="D71" i="50"/>
  <c r="E71" i="50"/>
  <c r="F71" i="50"/>
  <c r="G71" i="50"/>
  <c r="H71" i="50"/>
  <c r="I71" i="50"/>
  <c r="J71" i="50"/>
  <c r="K71" i="50"/>
  <c r="L71" i="50"/>
  <c r="M71" i="50"/>
  <c r="N71" i="50"/>
  <c r="O71" i="50"/>
  <c r="P71" i="50"/>
  <c r="Q71" i="50"/>
  <c r="S71" i="50"/>
  <c r="A72" i="50"/>
  <c r="B72" i="50"/>
  <c r="C72" i="50"/>
  <c r="D72" i="50"/>
  <c r="E72" i="50"/>
  <c r="F72" i="50"/>
  <c r="G72" i="50"/>
  <c r="H72" i="50"/>
  <c r="I72" i="50"/>
  <c r="J72" i="50"/>
  <c r="K72" i="50"/>
  <c r="L72" i="50"/>
  <c r="M72" i="50"/>
  <c r="N72" i="50"/>
  <c r="O72" i="50"/>
  <c r="P72" i="50"/>
  <c r="Q72" i="50"/>
  <c r="S72" i="50"/>
  <c r="A73" i="50"/>
  <c r="B73" i="50"/>
  <c r="C73" i="50"/>
  <c r="D73" i="50"/>
  <c r="E73" i="50"/>
  <c r="F73" i="50"/>
  <c r="G73" i="50"/>
  <c r="H73" i="50"/>
  <c r="I73" i="50"/>
  <c r="J73" i="50"/>
  <c r="K73" i="50"/>
  <c r="L73" i="50"/>
  <c r="M73" i="50"/>
  <c r="N73" i="50"/>
  <c r="O73" i="50"/>
  <c r="P73" i="50"/>
  <c r="Q73" i="50"/>
  <c r="S73" i="50"/>
  <c r="A74" i="50"/>
  <c r="B74" i="50"/>
  <c r="C74" i="50"/>
  <c r="D74" i="50"/>
  <c r="E74" i="50"/>
  <c r="F74" i="50"/>
  <c r="G74" i="50"/>
  <c r="H74" i="50"/>
  <c r="I74" i="50"/>
  <c r="J74" i="50"/>
  <c r="K74" i="50"/>
  <c r="L74" i="50"/>
  <c r="M74" i="50"/>
  <c r="N74" i="50"/>
  <c r="O74" i="50"/>
  <c r="P74" i="50"/>
  <c r="Q74" i="50"/>
  <c r="S74" i="50"/>
  <c r="A75" i="50"/>
  <c r="B75" i="50"/>
  <c r="C75" i="50"/>
  <c r="D75" i="50"/>
  <c r="E75" i="50"/>
  <c r="F75" i="50"/>
  <c r="G75" i="50"/>
  <c r="H75" i="50"/>
  <c r="I75" i="50"/>
  <c r="J75" i="50"/>
  <c r="K75" i="50"/>
  <c r="L75" i="50"/>
  <c r="M75" i="50"/>
  <c r="N75" i="50"/>
  <c r="O75" i="50"/>
  <c r="P75" i="50"/>
  <c r="Q75" i="50"/>
  <c r="S75" i="50"/>
  <c r="A76" i="50"/>
  <c r="B76" i="50"/>
  <c r="C76" i="50"/>
  <c r="D76" i="50"/>
  <c r="E76" i="50"/>
  <c r="F76" i="50"/>
  <c r="G76" i="50"/>
  <c r="H76" i="50"/>
  <c r="I76" i="50"/>
  <c r="J76" i="50"/>
  <c r="K76" i="50"/>
  <c r="L76" i="50"/>
  <c r="M76" i="50"/>
  <c r="N76" i="50"/>
  <c r="O76" i="50"/>
  <c r="P76" i="50"/>
  <c r="Q76" i="50"/>
  <c r="S76" i="50"/>
  <c r="A77" i="50"/>
  <c r="B77" i="50"/>
  <c r="C77" i="50"/>
  <c r="D77" i="50"/>
  <c r="E77" i="50"/>
  <c r="F77" i="50"/>
  <c r="G77" i="50"/>
  <c r="H77" i="50"/>
  <c r="I77" i="50"/>
  <c r="J77" i="50"/>
  <c r="K77" i="50"/>
  <c r="L77" i="50"/>
  <c r="M77" i="50"/>
  <c r="N77" i="50"/>
  <c r="O77" i="50"/>
  <c r="P77" i="50"/>
  <c r="Q77" i="50"/>
  <c r="S77" i="50"/>
  <c r="A78" i="50"/>
  <c r="B78" i="50"/>
  <c r="C78" i="50"/>
  <c r="D78" i="50"/>
  <c r="E78" i="50"/>
  <c r="F78" i="50"/>
  <c r="G78" i="50"/>
  <c r="H78" i="50"/>
  <c r="I78" i="50"/>
  <c r="J78" i="50"/>
  <c r="K78" i="50"/>
  <c r="L78" i="50"/>
  <c r="M78" i="50"/>
  <c r="N78" i="50"/>
  <c r="O78" i="50"/>
  <c r="P78" i="50"/>
  <c r="Q78" i="50"/>
  <c r="S78" i="50"/>
  <c r="A79" i="50"/>
  <c r="B79" i="50"/>
  <c r="C79" i="50"/>
  <c r="D79" i="50"/>
  <c r="E79" i="50"/>
  <c r="F79" i="50"/>
  <c r="G79" i="50"/>
  <c r="H79" i="50"/>
  <c r="I79" i="50"/>
  <c r="J79" i="50"/>
  <c r="K79" i="50"/>
  <c r="L79" i="50"/>
  <c r="M79" i="50"/>
  <c r="N79" i="50"/>
  <c r="O79" i="50"/>
  <c r="P79" i="50"/>
  <c r="Q79" i="50"/>
  <c r="S79" i="50"/>
  <c r="A80" i="50"/>
  <c r="B80" i="50"/>
  <c r="C80" i="50"/>
  <c r="D80" i="50"/>
  <c r="E80" i="50"/>
  <c r="F80" i="50"/>
  <c r="G80" i="50"/>
  <c r="H80" i="50"/>
  <c r="I80" i="50"/>
  <c r="J80" i="50"/>
  <c r="K80" i="50"/>
  <c r="L80" i="50"/>
  <c r="M80" i="50"/>
  <c r="N80" i="50"/>
  <c r="O80" i="50"/>
  <c r="P80" i="50"/>
  <c r="Q80" i="50"/>
  <c r="S80" i="50"/>
  <c r="A81" i="50"/>
  <c r="B81" i="50"/>
  <c r="C81" i="50"/>
  <c r="D81" i="50"/>
  <c r="E81" i="50"/>
  <c r="F81" i="50"/>
  <c r="G81" i="50"/>
  <c r="H81" i="50"/>
  <c r="I81" i="50"/>
  <c r="J81" i="50"/>
  <c r="K81" i="50"/>
  <c r="L81" i="50"/>
  <c r="M81" i="50"/>
  <c r="N81" i="50"/>
  <c r="O81" i="50"/>
  <c r="P81" i="50"/>
  <c r="Q81" i="50"/>
  <c r="S81" i="50"/>
  <c r="A82" i="50"/>
  <c r="B82" i="50"/>
  <c r="C82" i="50"/>
  <c r="D82" i="50"/>
  <c r="E82" i="50"/>
  <c r="F82" i="50"/>
  <c r="G82" i="50"/>
  <c r="H82" i="50"/>
  <c r="I82" i="50"/>
  <c r="J82" i="50"/>
  <c r="K82" i="50"/>
  <c r="L82" i="50"/>
  <c r="M82" i="50"/>
  <c r="N82" i="50"/>
  <c r="O82" i="50"/>
  <c r="P82" i="50"/>
  <c r="Q82" i="50"/>
  <c r="S82" i="50"/>
  <c r="A83" i="50"/>
  <c r="B83" i="50"/>
  <c r="C83" i="50"/>
  <c r="D83" i="50"/>
  <c r="E83" i="50"/>
  <c r="F83" i="50"/>
  <c r="G83" i="50"/>
  <c r="H83" i="50"/>
  <c r="I83" i="50"/>
  <c r="J83" i="50"/>
  <c r="K83" i="50"/>
  <c r="L83" i="50"/>
  <c r="M83" i="50"/>
  <c r="N83" i="50"/>
  <c r="O83" i="50"/>
  <c r="P83" i="50"/>
  <c r="Q83" i="50"/>
  <c r="S83" i="50"/>
  <c r="A84" i="50"/>
  <c r="B84" i="50"/>
  <c r="C84" i="50"/>
  <c r="D84" i="50"/>
  <c r="E84" i="50"/>
  <c r="F84" i="50"/>
  <c r="G84" i="50"/>
  <c r="H84" i="50"/>
  <c r="I84" i="50"/>
  <c r="J84" i="50"/>
  <c r="K84" i="50"/>
  <c r="L84" i="50"/>
  <c r="M84" i="50"/>
  <c r="N84" i="50"/>
  <c r="O84" i="50"/>
  <c r="P84" i="50"/>
  <c r="Q84" i="50"/>
  <c r="S84" i="50"/>
  <c r="A85" i="50"/>
  <c r="B85" i="50"/>
  <c r="C85" i="50"/>
  <c r="D85" i="50"/>
  <c r="E85" i="50"/>
  <c r="F85" i="50"/>
  <c r="G85" i="50"/>
  <c r="H85" i="50"/>
  <c r="I85" i="50"/>
  <c r="J85" i="50"/>
  <c r="K85" i="50"/>
  <c r="L85" i="50"/>
  <c r="M85" i="50"/>
  <c r="N85" i="50"/>
  <c r="O85" i="50"/>
  <c r="P85" i="50"/>
  <c r="Q85" i="50"/>
  <c r="S85" i="50"/>
  <c r="A86" i="50"/>
  <c r="B86" i="50"/>
  <c r="C86" i="50"/>
  <c r="D86" i="50"/>
  <c r="E86" i="50"/>
  <c r="F86" i="50"/>
  <c r="G86" i="50"/>
  <c r="H86" i="50"/>
  <c r="I86" i="50"/>
  <c r="J86" i="50"/>
  <c r="K86" i="50"/>
  <c r="L86" i="50"/>
  <c r="M86" i="50"/>
  <c r="N86" i="50"/>
  <c r="O86" i="50"/>
  <c r="P86" i="50"/>
  <c r="Q86" i="50"/>
  <c r="S86" i="50"/>
  <c r="A87" i="50"/>
  <c r="B87" i="50"/>
  <c r="C87" i="50"/>
  <c r="D87" i="50"/>
  <c r="E87" i="50"/>
  <c r="F87" i="50"/>
  <c r="G87" i="50"/>
  <c r="H87" i="50"/>
  <c r="I87" i="50"/>
  <c r="J87" i="50"/>
  <c r="K87" i="50"/>
  <c r="L87" i="50"/>
  <c r="M87" i="50"/>
  <c r="N87" i="50"/>
  <c r="O87" i="50"/>
  <c r="P87" i="50"/>
  <c r="Q87" i="50"/>
  <c r="S87" i="50"/>
  <c r="A88" i="50"/>
  <c r="B88" i="50"/>
  <c r="C88" i="50"/>
  <c r="D88" i="50"/>
  <c r="E88" i="50"/>
  <c r="F88" i="50"/>
  <c r="G88" i="50"/>
  <c r="H88" i="50"/>
  <c r="I88" i="50"/>
  <c r="J88" i="50"/>
  <c r="K88" i="50"/>
  <c r="L88" i="50"/>
  <c r="M88" i="50"/>
  <c r="N88" i="50"/>
  <c r="O88" i="50"/>
  <c r="P88" i="50"/>
  <c r="Q88" i="50"/>
  <c r="S88" i="50"/>
  <c r="A89" i="50"/>
  <c r="B89" i="50"/>
  <c r="C89" i="50"/>
  <c r="D89" i="50"/>
  <c r="E89" i="50"/>
  <c r="F89" i="50"/>
  <c r="G89" i="50"/>
  <c r="H89" i="50"/>
  <c r="I89" i="50"/>
  <c r="J89" i="50"/>
  <c r="K89" i="50"/>
  <c r="L89" i="50"/>
  <c r="M89" i="50"/>
  <c r="N89" i="50"/>
  <c r="O89" i="50"/>
  <c r="P89" i="50"/>
  <c r="Q89" i="50"/>
  <c r="S89" i="50"/>
  <c r="A90" i="50"/>
  <c r="B90" i="50"/>
  <c r="C90" i="50"/>
  <c r="D90" i="50"/>
  <c r="E90" i="50"/>
  <c r="F90" i="50"/>
  <c r="G90" i="50"/>
  <c r="H90" i="50"/>
  <c r="I90" i="50"/>
  <c r="J90" i="50"/>
  <c r="K90" i="50"/>
  <c r="L90" i="50"/>
  <c r="M90" i="50"/>
  <c r="N90" i="50"/>
  <c r="O90" i="50"/>
  <c r="P90" i="50"/>
  <c r="Q90" i="50"/>
  <c r="S90" i="50"/>
  <c r="A91" i="50"/>
  <c r="B91" i="50"/>
  <c r="C91" i="50"/>
  <c r="D91" i="50"/>
  <c r="E91" i="50"/>
  <c r="F91" i="50"/>
  <c r="G91" i="50"/>
  <c r="H91" i="50"/>
  <c r="I91" i="50"/>
  <c r="J91" i="50"/>
  <c r="K91" i="50"/>
  <c r="L91" i="50"/>
  <c r="M91" i="50"/>
  <c r="N91" i="50"/>
  <c r="O91" i="50"/>
  <c r="P91" i="50"/>
  <c r="Q91" i="50"/>
  <c r="S91" i="50"/>
  <c r="A92" i="50"/>
  <c r="B92" i="50"/>
  <c r="C92" i="50"/>
  <c r="D92" i="50"/>
  <c r="E92" i="50"/>
  <c r="F92" i="50"/>
  <c r="G92" i="50"/>
  <c r="H92" i="50"/>
  <c r="I92" i="50"/>
  <c r="J92" i="50"/>
  <c r="K92" i="50"/>
  <c r="L92" i="50"/>
  <c r="M92" i="50"/>
  <c r="N92" i="50"/>
  <c r="O92" i="50"/>
  <c r="P92" i="50"/>
  <c r="Q92" i="50"/>
  <c r="S92" i="50"/>
  <c r="A93" i="50"/>
  <c r="B93" i="50"/>
  <c r="C93" i="50"/>
  <c r="D93" i="50"/>
  <c r="E93" i="50"/>
  <c r="F93" i="50"/>
  <c r="G93" i="50"/>
  <c r="H93" i="50"/>
  <c r="I93" i="50"/>
  <c r="J93" i="50"/>
  <c r="K93" i="50"/>
  <c r="L93" i="50"/>
  <c r="M93" i="50"/>
  <c r="N93" i="50"/>
  <c r="O93" i="50"/>
  <c r="P93" i="50"/>
  <c r="Q93" i="50"/>
  <c r="S93" i="50"/>
  <c r="A94" i="50"/>
  <c r="B94" i="50"/>
  <c r="C94" i="50"/>
  <c r="D94" i="50"/>
  <c r="E94" i="50"/>
  <c r="F94" i="50"/>
  <c r="G94" i="50"/>
  <c r="H94" i="50"/>
  <c r="I94" i="50"/>
  <c r="J94" i="50"/>
  <c r="K94" i="50"/>
  <c r="L94" i="50"/>
  <c r="M94" i="50"/>
  <c r="N94" i="50"/>
  <c r="O94" i="50"/>
  <c r="P94" i="50"/>
  <c r="Q94" i="50"/>
  <c r="S94" i="50"/>
  <c r="A95" i="50"/>
  <c r="B95" i="50"/>
  <c r="C95" i="50"/>
  <c r="D95" i="50"/>
  <c r="E95" i="50"/>
  <c r="F95" i="50"/>
  <c r="G95" i="50"/>
  <c r="H95" i="50"/>
  <c r="I95" i="50"/>
  <c r="J95" i="50"/>
  <c r="K95" i="50"/>
  <c r="L95" i="50"/>
  <c r="M95" i="50"/>
  <c r="N95" i="50"/>
  <c r="O95" i="50"/>
  <c r="P95" i="50"/>
  <c r="Q95" i="50"/>
  <c r="S95" i="50"/>
  <c r="A96" i="50"/>
  <c r="B96" i="50"/>
  <c r="C96" i="50"/>
  <c r="D96" i="50"/>
  <c r="E96" i="50"/>
  <c r="F96" i="50"/>
  <c r="G96" i="50"/>
  <c r="H96" i="50"/>
  <c r="I96" i="50"/>
  <c r="J96" i="50"/>
  <c r="K96" i="50"/>
  <c r="L96" i="50"/>
  <c r="M96" i="50"/>
  <c r="N96" i="50"/>
  <c r="O96" i="50"/>
  <c r="P96" i="50"/>
  <c r="Q96" i="50"/>
  <c r="S96" i="50"/>
  <c r="A97" i="50"/>
  <c r="B97" i="50"/>
  <c r="C97" i="50"/>
  <c r="D97" i="50"/>
  <c r="E97" i="50"/>
  <c r="F97" i="50"/>
  <c r="G97" i="50"/>
  <c r="H97" i="50"/>
  <c r="I97" i="50"/>
  <c r="J97" i="50"/>
  <c r="K97" i="50"/>
  <c r="L97" i="50"/>
  <c r="M97" i="50"/>
  <c r="N97" i="50"/>
  <c r="O97" i="50"/>
  <c r="P97" i="50"/>
  <c r="Q97" i="50"/>
  <c r="S97" i="50"/>
  <c r="A98" i="50"/>
  <c r="B98" i="50"/>
  <c r="C98" i="50"/>
  <c r="D98" i="50"/>
  <c r="E98" i="50"/>
  <c r="F98" i="50"/>
  <c r="G98" i="50"/>
  <c r="H98" i="50"/>
  <c r="I98" i="50"/>
  <c r="J98" i="50"/>
  <c r="K98" i="50"/>
  <c r="L98" i="50"/>
  <c r="M98" i="50"/>
  <c r="N98" i="50"/>
  <c r="O98" i="50"/>
  <c r="P98" i="50"/>
  <c r="Q98" i="50"/>
  <c r="S98" i="50"/>
  <c r="A99" i="50"/>
  <c r="B99" i="50"/>
  <c r="C99" i="50"/>
  <c r="D99" i="50"/>
  <c r="E99" i="50"/>
  <c r="F99" i="50"/>
  <c r="G99" i="50"/>
  <c r="H99" i="50"/>
  <c r="I99" i="50"/>
  <c r="J99" i="50"/>
  <c r="K99" i="50"/>
  <c r="L99" i="50"/>
  <c r="M99" i="50"/>
  <c r="N99" i="50"/>
  <c r="O99" i="50"/>
  <c r="P99" i="50"/>
  <c r="Q99" i="50"/>
  <c r="S99" i="50"/>
  <c r="A100" i="50"/>
  <c r="B100" i="50"/>
  <c r="C100" i="50"/>
  <c r="D100" i="50"/>
  <c r="E100" i="50"/>
  <c r="F100" i="50"/>
  <c r="G100" i="50"/>
  <c r="H100" i="50"/>
  <c r="I100" i="50"/>
  <c r="J100" i="50"/>
  <c r="K100" i="50"/>
  <c r="L100" i="50"/>
  <c r="M100" i="50"/>
  <c r="N100" i="50"/>
  <c r="O100" i="50"/>
  <c r="P100" i="50"/>
  <c r="Q100" i="50"/>
  <c r="S100" i="50"/>
  <c r="A101" i="50"/>
  <c r="B101" i="50"/>
  <c r="C101" i="50"/>
  <c r="D101" i="50"/>
  <c r="E101" i="50"/>
  <c r="F101" i="50"/>
  <c r="G101" i="50"/>
  <c r="H101" i="50"/>
  <c r="I101" i="50"/>
  <c r="J101" i="50"/>
  <c r="K101" i="50"/>
  <c r="L101" i="50"/>
  <c r="M101" i="50"/>
  <c r="N101" i="50"/>
  <c r="O101" i="50"/>
  <c r="P101" i="50"/>
  <c r="Q101" i="50"/>
  <c r="S101" i="50"/>
  <c r="A102" i="50"/>
  <c r="B102" i="50"/>
  <c r="C102" i="50"/>
  <c r="D102" i="50"/>
  <c r="E102" i="50"/>
  <c r="F102" i="50"/>
  <c r="G102" i="50"/>
  <c r="H102" i="50"/>
  <c r="I102" i="50"/>
  <c r="J102" i="50"/>
  <c r="K102" i="50"/>
  <c r="L102" i="50"/>
  <c r="M102" i="50"/>
  <c r="N102" i="50"/>
  <c r="O102" i="50"/>
  <c r="P102" i="50"/>
  <c r="Q102" i="50"/>
  <c r="S102" i="50"/>
  <c r="A103" i="50"/>
  <c r="B103" i="50"/>
  <c r="C103" i="50"/>
  <c r="D103" i="50"/>
  <c r="E103" i="50"/>
  <c r="F103" i="50"/>
  <c r="G103" i="50"/>
  <c r="H103" i="50"/>
  <c r="I103" i="50"/>
  <c r="J103" i="50"/>
  <c r="K103" i="50"/>
  <c r="L103" i="50"/>
  <c r="M103" i="50"/>
  <c r="N103" i="50"/>
  <c r="O103" i="50"/>
  <c r="P103" i="50"/>
  <c r="Q103" i="50"/>
  <c r="S103" i="50"/>
  <c r="A104" i="50"/>
  <c r="B104" i="50"/>
  <c r="C104" i="50"/>
  <c r="D104" i="50"/>
  <c r="E104" i="50"/>
  <c r="F104" i="50"/>
  <c r="G104" i="50"/>
  <c r="H104" i="50"/>
  <c r="I104" i="50"/>
  <c r="J104" i="50"/>
  <c r="K104" i="50"/>
  <c r="L104" i="50"/>
  <c r="M104" i="50"/>
  <c r="N104" i="50"/>
  <c r="O104" i="50"/>
  <c r="P104" i="50"/>
  <c r="Q104" i="50"/>
  <c r="S104" i="50"/>
  <c r="A105" i="50"/>
  <c r="B105" i="50"/>
  <c r="C105" i="50"/>
  <c r="D105" i="50"/>
  <c r="E105" i="50"/>
  <c r="F105" i="50"/>
  <c r="G105" i="50"/>
  <c r="H105" i="50"/>
  <c r="I105" i="50"/>
  <c r="J105" i="50"/>
  <c r="K105" i="50"/>
  <c r="L105" i="50"/>
  <c r="M105" i="50"/>
  <c r="N105" i="50"/>
  <c r="O105" i="50"/>
  <c r="P105" i="50"/>
  <c r="Q105" i="50"/>
  <c r="S105" i="50"/>
  <c r="A106" i="50"/>
  <c r="B106" i="50"/>
  <c r="C106" i="50"/>
  <c r="D106" i="50"/>
  <c r="E106" i="50"/>
  <c r="F106" i="50"/>
  <c r="G106" i="50"/>
  <c r="H106" i="50"/>
  <c r="I106" i="50"/>
  <c r="J106" i="50"/>
  <c r="K106" i="50"/>
  <c r="L106" i="50"/>
  <c r="M106" i="50"/>
  <c r="N106" i="50"/>
  <c r="O106" i="50"/>
  <c r="P106" i="50"/>
  <c r="Q106" i="50"/>
  <c r="S106" i="50"/>
  <c r="A107" i="50"/>
  <c r="B107" i="50"/>
  <c r="C107" i="50"/>
  <c r="D107" i="50"/>
  <c r="E107" i="50"/>
  <c r="F107" i="50"/>
  <c r="G107" i="50"/>
  <c r="H107" i="50"/>
  <c r="I107" i="50"/>
  <c r="J107" i="50"/>
  <c r="K107" i="50"/>
  <c r="L107" i="50"/>
  <c r="M107" i="50"/>
  <c r="N107" i="50"/>
  <c r="O107" i="50"/>
  <c r="P107" i="50"/>
  <c r="Q107" i="50"/>
  <c r="S107" i="50"/>
  <c r="A108" i="50"/>
  <c r="B108" i="50"/>
  <c r="C108" i="50"/>
  <c r="D108" i="50"/>
  <c r="E108" i="50"/>
  <c r="F108" i="50"/>
  <c r="G108" i="50"/>
  <c r="H108" i="50"/>
  <c r="I108" i="50"/>
  <c r="J108" i="50"/>
  <c r="K108" i="50"/>
  <c r="L108" i="50"/>
  <c r="M108" i="50"/>
  <c r="N108" i="50"/>
  <c r="O108" i="50"/>
  <c r="P108" i="50"/>
  <c r="Q108" i="50"/>
  <c r="S108" i="50"/>
  <c r="A109" i="50"/>
  <c r="B109" i="50"/>
  <c r="C109" i="50"/>
  <c r="D109" i="50"/>
  <c r="E109" i="50"/>
  <c r="F109" i="50"/>
  <c r="G109" i="50"/>
  <c r="H109" i="50"/>
  <c r="I109" i="50"/>
  <c r="J109" i="50"/>
  <c r="K109" i="50"/>
  <c r="L109" i="50"/>
  <c r="M109" i="50"/>
  <c r="N109" i="50"/>
  <c r="O109" i="50"/>
  <c r="P109" i="50"/>
  <c r="Q109" i="50"/>
  <c r="S109" i="50"/>
  <c r="A110" i="50"/>
  <c r="B110" i="50"/>
  <c r="C110" i="50"/>
  <c r="D110" i="50"/>
  <c r="E110" i="50"/>
  <c r="F110" i="50"/>
  <c r="G110" i="50"/>
  <c r="H110" i="50"/>
  <c r="I110" i="50"/>
  <c r="J110" i="50"/>
  <c r="K110" i="50"/>
  <c r="L110" i="50"/>
  <c r="M110" i="50"/>
  <c r="N110" i="50"/>
  <c r="O110" i="50"/>
  <c r="P110" i="50"/>
  <c r="Q110" i="50"/>
  <c r="S110" i="50"/>
  <c r="A111" i="50"/>
  <c r="B111" i="50"/>
  <c r="C111" i="50"/>
  <c r="D111" i="50"/>
  <c r="E111" i="50"/>
  <c r="F111" i="50"/>
  <c r="G111" i="50"/>
  <c r="H111" i="50"/>
  <c r="I111" i="50"/>
  <c r="J111" i="50"/>
  <c r="K111" i="50"/>
  <c r="L111" i="50"/>
  <c r="M111" i="50"/>
  <c r="N111" i="50"/>
  <c r="O111" i="50"/>
  <c r="P111" i="50"/>
  <c r="Q111" i="50"/>
  <c r="S111" i="50"/>
  <c r="A112" i="50"/>
  <c r="B112" i="50"/>
  <c r="C112" i="50"/>
  <c r="D112" i="50"/>
  <c r="E112" i="50"/>
  <c r="F112" i="50"/>
  <c r="G112" i="50"/>
  <c r="H112" i="50"/>
  <c r="I112" i="50"/>
  <c r="J112" i="50"/>
  <c r="K112" i="50"/>
  <c r="L112" i="50"/>
  <c r="M112" i="50"/>
  <c r="N112" i="50"/>
  <c r="O112" i="50"/>
  <c r="P112" i="50"/>
  <c r="Q112" i="50"/>
  <c r="S112" i="50"/>
  <c r="A113" i="50"/>
  <c r="B113" i="50"/>
  <c r="C113" i="50"/>
  <c r="D113" i="50"/>
  <c r="E113" i="50"/>
  <c r="F113" i="50"/>
  <c r="G113" i="50"/>
  <c r="H113" i="50"/>
  <c r="I113" i="50"/>
  <c r="J113" i="50"/>
  <c r="K113" i="50"/>
  <c r="L113" i="50"/>
  <c r="M113" i="50"/>
  <c r="N113" i="50"/>
  <c r="O113" i="50"/>
  <c r="P113" i="50"/>
  <c r="Q113" i="50"/>
  <c r="S113" i="50"/>
  <c r="A114" i="50"/>
  <c r="B114" i="50"/>
  <c r="C114" i="50"/>
  <c r="D114" i="50"/>
  <c r="E114" i="50"/>
  <c r="F114" i="50"/>
  <c r="G114" i="50"/>
  <c r="H114" i="50"/>
  <c r="I114" i="50"/>
  <c r="J114" i="50"/>
  <c r="K114" i="50"/>
  <c r="L114" i="50"/>
  <c r="M114" i="50"/>
  <c r="N114" i="50"/>
  <c r="O114" i="50"/>
  <c r="P114" i="50"/>
  <c r="Q114" i="50"/>
  <c r="S114" i="50"/>
  <c r="A115" i="50"/>
  <c r="B115" i="50"/>
  <c r="C115" i="50"/>
  <c r="D115" i="50"/>
  <c r="E115" i="50"/>
  <c r="F115" i="50"/>
  <c r="G115" i="50"/>
  <c r="H115" i="50"/>
  <c r="I115" i="50"/>
  <c r="J115" i="50"/>
  <c r="K115" i="50"/>
  <c r="L115" i="50"/>
  <c r="M115" i="50"/>
  <c r="N115" i="50"/>
  <c r="O115" i="50"/>
  <c r="P115" i="50"/>
  <c r="Q115" i="50"/>
  <c r="S115" i="50"/>
  <c r="A116" i="50"/>
  <c r="A117" i="50"/>
  <c r="A122" i="50"/>
  <c r="B122" i="50"/>
  <c r="C122" i="50"/>
  <c r="D122" i="50"/>
  <c r="E122" i="50"/>
  <c r="F122" i="50"/>
  <c r="G122" i="50"/>
  <c r="H122" i="50"/>
  <c r="I122" i="50"/>
  <c r="J122" i="50"/>
  <c r="K122" i="50"/>
  <c r="L122" i="50"/>
  <c r="M122" i="50"/>
  <c r="N122" i="50"/>
  <c r="O122" i="50"/>
  <c r="P122" i="50"/>
  <c r="Q122" i="50"/>
  <c r="S122" i="50"/>
  <c r="A123" i="50"/>
  <c r="B123" i="50"/>
  <c r="C123" i="50"/>
  <c r="D123" i="50"/>
  <c r="E123" i="50"/>
  <c r="F123" i="50"/>
  <c r="G123" i="50"/>
  <c r="H123" i="50"/>
  <c r="I123" i="50"/>
  <c r="J123" i="50"/>
  <c r="K123" i="50"/>
  <c r="L123" i="50"/>
  <c r="M123" i="50"/>
  <c r="N123" i="50"/>
  <c r="O123" i="50"/>
  <c r="P123" i="50"/>
  <c r="Q123" i="50"/>
  <c r="S123" i="50"/>
  <c r="A124" i="50"/>
  <c r="B124" i="50"/>
  <c r="C124" i="50"/>
  <c r="D124" i="50"/>
  <c r="E124" i="50"/>
  <c r="F124" i="50"/>
  <c r="G124" i="50"/>
  <c r="H124" i="50"/>
  <c r="I124" i="50"/>
  <c r="J124" i="50"/>
  <c r="K124" i="50"/>
  <c r="L124" i="50"/>
  <c r="M124" i="50"/>
  <c r="N124" i="50"/>
  <c r="O124" i="50"/>
  <c r="P124" i="50"/>
  <c r="Q124" i="50"/>
  <c r="S124" i="50"/>
  <c r="A125" i="50"/>
  <c r="B125" i="50"/>
  <c r="C125" i="50"/>
  <c r="D125" i="50"/>
  <c r="E125" i="50"/>
  <c r="F125" i="50"/>
  <c r="G125" i="50"/>
  <c r="H125" i="50"/>
  <c r="I125" i="50"/>
  <c r="J125" i="50"/>
  <c r="K125" i="50"/>
  <c r="L125" i="50"/>
  <c r="M125" i="50"/>
  <c r="N125" i="50"/>
  <c r="O125" i="50"/>
  <c r="P125" i="50"/>
  <c r="Q125" i="50"/>
  <c r="S125" i="50"/>
  <c r="A126" i="50"/>
  <c r="B126" i="50"/>
  <c r="C126" i="50"/>
  <c r="D126" i="50"/>
  <c r="E126" i="50"/>
  <c r="F126" i="50"/>
  <c r="G126" i="50"/>
  <c r="H126" i="50"/>
  <c r="I126" i="50"/>
  <c r="J126" i="50"/>
  <c r="K126" i="50"/>
  <c r="L126" i="50"/>
  <c r="M126" i="50"/>
  <c r="N126" i="50"/>
  <c r="O126" i="50"/>
  <c r="P126" i="50"/>
  <c r="Q126" i="50"/>
  <c r="S126" i="50"/>
  <c r="A127" i="50"/>
  <c r="A128" i="50"/>
  <c r="B128" i="50"/>
  <c r="C128" i="50"/>
  <c r="D128" i="50"/>
  <c r="E128" i="50"/>
  <c r="F128" i="50"/>
  <c r="G128" i="50"/>
  <c r="H128" i="50"/>
  <c r="I128" i="50"/>
  <c r="J128" i="50"/>
  <c r="K128" i="50"/>
  <c r="L128" i="50"/>
  <c r="M128" i="50"/>
  <c r="N128" i="50"/>
  <c r="O128" i="50"/>
  <c r="P128" i="50"/>
  <c r="Q128" i="50"/>
  <c r="S128" i="50"/>
  <c r="A129" i="50"/>
  <c r="B129" i="50"/>
  <c r="C129" i="50"/>
  <c r="D129" i="50"/>
  <c r="E129" i="50"/>
  <c r="F129" i="50"/>
  <c r="G129" i="50"/>
  <c r="H129" i="50"/>
  <c r="I129" i="50"/>
  <c r="J129" i="50"/>
  <c r="K129" i="50"/>
  <c r="L129" i="50"/>
  <c r="M129" i="50"/>
  <c r="N129" i="50"/>
  <c r="O129" i="50"/>
  <c r="P129" i="50"/>
  <c r="Q129" i="50"/>
  <c r="S129" i="50"/>
  <c r="A130" i="50"/>
  <c r="B130" i="50"/>
  <c r="C130" i="50"/>
  <c r="D130" i="50"/>
  <c r="E130" i="50"/>
  <c r="F130" i="50"/>
  <c r="G130" i="50"/>
  <c r="H130" i="50"/>
  <c r="I130" i="50"/>
  <c r="J130" i="50"/>
  <c r="K130" i="50"/>
  <c r="L130" i="50"/>
  <c r="M130" i="50"/>
  <c r="N130" i="50"/>
  <c r="O130" i="50"/>
  <c r="P130" i="50"/>
  <c r="Q130" i="50"/>
  <c r="S130" i="50"/>
  <c r="A131" i="50"/>
  <c r="B131" i="50"/>
  <c r="C131" i="50"/>
  <c r="D131" i="50"/>
  <c r="E131" i="50"/>
  <c r="F131" i="50"/>
  <c r="G131" i="50"/>
  <c r="H131" i="50"/>
  <c r="I131" i="50"/>
  <c r="J131" i="50"/>
  <c r="K131" i="50"/>
  <c r="L131" i="50"/>
  <c r="M131" i="50"/>
  <c r="N131" i="50"/>
  <c r="O131" i="50"/>
  <c r="P131" i="50"/>
  <c r="Q131" i="50"/>
  <c r="S131" i="50"/>
  <c r="A132" i="50"/>
  <c r="B132" i="50"/>
  <c r="C132" i="50"/>
  <c r="D132" i="50"/>
  <c r="E132" i="50"/>
  <c r="F132" i="50"/>
  <c r="G132" i="50"/>
  <c r="H132" i="50"/>
  <c r="I132" i="50"/>
  <c r="J132" i="50"/>
  <c r="K132" i="50"/>
  <c r="L132" i="50"/>
  <c r="M132" i="50"/>
  <c r="N132" i="50"/>
  <c r="O132" i="50"/>
  <c r="P132" i="50"/>
  <c r="Q132" i="50"/>
  <c r="S132" i="50"/>
  <c r="A133" i="50"/>
  <c r="B133" i="50"/>
  <c r="C133" i="50"/>
  <c r="D133" i="50"/>
  <c r="E133" i="50"/>
  <c r="F133" i="50"/>
  <c r="G133" i="50"/>
  <c r="H133" i="50"/>
  <c r="I133" i="50"/>
  <c r="J133" i="50"/>
  <c r="K133" i="50"/>
  <c r="L133" i="50"/>
  <c r="M133" i="50"/>
  <c r="N133" i="50"/>
  <c r="O133" i="50"/>
  <c r="P133" i="50"/>
  <c r="Q133" i="50"/>
  <c r="S133" i="50"/>
  <c r="A134" i="50"/>
  <c r="B134" i="50"/>
  <c r="C134" i="50"/>
  <c r="D134" i="50"/>
  <c r="E134" i="50"/>
  <c r="F134" i="50"/>
  <c r="G134" i="50"/>
  <c r="H134" i="50"/>
  <c r="I134" i="50"/>
  <c r="J134" i="50"/>
  <c r="K134" i="50"/>
  <c r="L134" i="50"/>
  <c r="M134" i="50"/>
  <c r="N134" i="50"/>
  <c r="O134" i="50"/>
  <c r="P134" i="50"/>
  <c r="Q134" i="50"/>
  <c r="S134" i="50"/>
  <c r="A135" i="50"/>
  <c r="B135" i="50"/>
  <c r="C135" i="50"/>
  <c r="D135" i="50"/>
  <c r="E135" i="50"/>
  <c r="F135" i="50"/>
  <c r="G135" i="50"/>
  <c r="H135" i="50"/>
  <c r="I135" i="50"/>
  <c r="J135" i="50"/>
  <c r="K135" i="50"/>
  <c r="L135" i="50"/>
  <c r="M135" i="50"/>
  <c r="N135" i="50"/>
  <c r="O135" i="50"/>
  <c r="P135" i="50"/>
  <c r="Q135" i="50"/>
  <c r="S135" i="50"/>
  <c r="A136" i="50"/>
  <c r="B136" i="50"/>
  <c r="C136" i="50"/>
  <c r="D136" i="50"/>
  <c r="E136" i="50"/>
  <c r="F136" i="50"/>
  <c r="G136" i="50"/>
  <c r="H136" i="50"/>
  <c r="I136" i="50"/>
  <c r="J136" i="50"/>
  <c r="K136" i="50"/>
  <c r="L136" i="50"/>
  <c r="M136" i="50"/>
  <c r="N136" i="50"/>
  <c r="O136" i="50"/>
  <c r="P136" i="50"/>
  <c r="Q136" i="50"/>
  <c r="S136" i="50"/>
  <c r="A137" i="50"/>
  <c r="B137" i="50"/>
  <c r="C137" i="50"/>
  <c r="D137" i="50"/>
  <c r="E137" i="50"/>
  <c r="F137" i="50"/>
  <c r="G137" i="50"/>
  <c r="H137" i="50"/>
  <c r="I137" i="50"/>
  <c r="J137" i="50"/>
  <c r="K137" i="50"/>
  <c r="L137" i="50"/>
  <c r="M137" i="50"/>
  <c r="N137" i="50"/>
  <c r="O137" i="50"/>
  <c r="P137" i="50"/>
  <c r="Q137" i="50"/>
  <c r="S137" i="50"/>
  <c r="A138" i="50"/>
  <c r="B138" i="50"/>
  <c r="C138" i="50"/>
  <c r="D138" i="50"/>
  <c r="E138" i="50"/>
  <c r="F138" i="50"/>
  <c r="G138" i="50"/>
  <c r="H138" i="50"/>
  <c r="I138" i="50"/>
  <c r="J138" i="50"/>
  <c r="K138" i="50"/>
  <c r="L138" i="50"/>
  <c r="M138" i="50"/>
  <c r="N138" i="50"/>
  <c r="O138" i="50"/>
  <c r="P138" i="50"/>
  <c r="Q138" i="50"/>
  <c r="S138" i="50"/>
  <c r="A139" i="50"/>
  <c r="B139" i="50"/>
  <c r="C139" i="50"/>
  <c r="D139" i="50"/>
  <c r="E139" i="50"/>
  <c r="F139" i="50"/>
  <c r="G139" i="50"/>
  <c r="H139" i="50"/>
  <c r="I139" i="50"/>
  <c r="J139" i="50"/>
  <c r="K139" i="50"/>
  <c r="L139" i="50"/>
  <c r="M139" i="50"/>
  <c r="N139" i="50"/>
  <c r="O139" i="50"/>
  <c r="P139" i="50"/>
  <c r="Q139" i="50"/>
  <c r="S139" i="50"/>
  <c r="S5" i="50"/>
  <c r="C5" i="50"/>
  <c r="D5" i="50"/>
  <c r="E5" i="50"/>
  <c r="F5" i="50"/>
  <c r="G5" i="50"/>
  <c r="H5" i="50"/>
  <c r="I5" i="50"/>
  <c r="J5" i="50"/>
  <c r="K5" i="50"/>
  <c r="L5" i="50"/>
  <c r="M5" i="50"/>
  <c r="N5" i="50"/>
  <c r="O5" i="50"/>
  <c r="P5" i="50"/>
  <c r="Q5" i="50"/>
  <c r="B5" i="50"/>
  <c r="V92" i="50"/>
  <c r="V91" i="50"/>
  <c r="V90" i="50"/>
  <c r="V89" i="50"/>
  <c r="V88" i="50"/>
  <c r="V87" i="50"/>
  <c r="V86" i="50"/>
  <c r="V85" i="50"/>
  <c r="V84" i="50"/>
  <c r="V83" i="50"/>
  <c r="V82" i="50"/>
  <c r="V81" i="50"/>
  <c r="V80" i="50"/>
  <c r="V79" i="50"/>
  <c r="V78" i="50"/>
  <c r="V77" i="50"/>
  <c r="V76" i="50"/>
  <c r="V75" i="50"/>
  <c r="V74" i="50"/>
  <c r="V73" i="50"/>
  <c r="V72" i="50"/>
  <c r="V71" i="50"/>
  <c r="V70" i="50"/>
  <c r="V69" i="50"/>
  <c r="V68" i="50"/>
  <c r="V67" i="50"/>
  <c r="V66" i="50"/>
  <c r="V65" i="50"/>
  <c r="V64" i="50"/>
  <c r="V63" i="50"/>
  <c r="V62" i="50"/>
  <c r="V61" i="50"/>
  <c r="V60" i="50"/>
  <c r="V59" i="50"/>
  <c r="V58" i="50"/>
  <c r="V57" i="50"/>
  <c r="V56" i="50"/>
  <c r="V55" i="50"/>
  <c r="V54" i="50"/>
  <c r="V52" i="50"/>
  <c r="V50" i="50"/>
  <c r="V49" i="50"/>
  <c r="V48" i="50"/>
  <c r="V47" i="50"/>
  <c r="V46" i="50"/>
  <c r="V45" i="50"/>
  <c r="V44" i="50"/>
  <c r="V43" i="50"/>
  <c r="H3" i="50"/>
  <c r="G115" i="45"/>
  <c r="Y4" i="45"/>
  <c r="Y5" i="45"/>
  <c r="Y6" i="45"/>
  <c r="Y7" i="45"/>
  <c r="Y8" i="45"/>
  <c r="Y9" i="45"/>
  <c r="Y10" i="45"/>
  <c r="Y11" i="45"/>
  <c r="Y12" i="45"/>
  <c r="Y13" i="45"/>
  <c r="Y14" i="45"/>
  <c r="Y15" i="45"/>
  <c r="Y16" i="45"/>
  <c r="Y17" i="45"/>
  <c r="Y18" i="45"/>
  <c r="Y19" i="45"/>
  <c r="Y20" i="45"/>
  <c r="Y21" i="45"/>
  <c r="Y22" i="45"/>
  <c r="Y23" i="45"/>
  <c r="Y24" i="45"/>
  <c r="Y25" i="45"/>
  <c r="Y26" i="45"/>
  <c r="Y27" i="45"/>
  <c r="Y28" i="45"/>
  <c r="Y29" i="45"/>
  <c r="Y30" i="45"/>
  <c r="Y31" i="45"/>
  <c r="Y32" i="45"/>
  <c r="Y33" i="45"/>
  <c r="Y34" i="45"/>
  <c r="Y35" i="45"/>
  <c r="Y36" i="45"/>
  <c r="Y37" i="45"/>
  <c r="Y38" i="45"/>
  <c r="Y39" i="45"/>
  <c r="Y40" i="45"/>
  <c r="Y41" i="45"/>
  <c r="Y42" i="45"/>
  <c r="Y43" i="45"/>
  <c r="Y44" i="45"/>
  <c r="Y45" i="45"/>
  <c r="Y46" i="45"/>
  <c r="Y47" i="45"/>
  <c r="Y48" i="45"/>
  <c r="Y49" i="45"/>
  <c r="Y50" i="45"/>
  <c r="Y51" i="45"/>
  <c r="Y52" i="45"/>
  <c r="Y53" i="45"/>
  <c r="Y54" i="45"/>
  <c r="Y55" i="45"/>
  <c r="Y56" i="45"/>
  <c r="Y57" i="45"/>
  <c r="Y58" i="45"/>
  <c r="Y59" i="45"/>
  <c r="Y60" i="45"/>
  <c r="Y61" i="45"/>
  <c r="Y62" i="45"/>
  <c r="Y63" i="45"/>
  <c r="Y64" i="45"/>
  <c r="Y65" i="45"/>
  <c r="Y66" i="45"/>
  <c r="Y67" i="45"/>
  <c r="Y68" i="45"/>
  <c r="Y69" i="45"/>
  <c r="Y70" i="45"/>
  <c r="Y71" i="45"/>
  <c r="Y72" i="45"/>
  <c r="Y73" i="45"/>
  <c r="Y74" i="45"/>
  <c r="Y75" i="45"/>
  <c r="Y76" i="45"/>
  <c r="Y77" i="45"/>
  <c r="Y78" i="45"/>
  <c r="Y79" i="45"/>
  <c r="Y80" i="45"/>
  <c r="Y81" i="45"/>
  <c r="Y82" i="45"/>
  <c r="Y83" i="45"/>
  <c r="Y84" i="45"/>
  <c r="Y85" i="45"/>
  <c r="Y86" i="45"/>
  <c r="Y87" i="45"/>
  <c r="Y88" i="45"/>
  <c r="Y89" i="45"/>
  <c r="Y90" i="45"/>
  <c r="Y91" i="45"/>
  <c r="Y92" i="45"/>
  <c r="Y93" i="45"/>
  <c r="Y94" i="45"/>
  <c r="Y95" i="45"/>
  <c r="Y96" i="45"/>
  <c r="Y99" i="45"/>
  <c r="Y100" i="45"/>
  <c r="Y101" i="45"/>
  <c r="Y102" i="45"/>
  <c r="Y103" i="45"/>
  <c r="Y104" i="45"/>
  <c r="Y105" i="45"/>
  <c r="Y106" i="45"/>
  <c r="Y107" i="45"/>
  <c r="Y108" i="45"/>
  <c r="Y109" i="45"/>
  <c r="Y111" i="45"/>
  <c r="Y112" i="45"/>
  <c r="Y113" i="45"/>
  <c r="Y114" i="45"/>
  <c r="Y115" i="45"/>
  <c r="Y121" i="45"/>
  <c r="Y126" i="45"/>
  <c r="Y127" i="45"/>
  <c r="Y128" i="45"/>
  <c r="Y129" i="45"/>
  <c r="Y130" i="45"/>
  <c r="Y131" i="45"/>
  <c r="Y136" i="45"/>
  <c r="Y3" i="45"/>
  <c r="B4" i="45"/>
  <c r="B9" i="23" s="1"/>
  <c r="C4" i="45"/>
  <c r="D4" i="45"/>
  <c r="E4" i="45"/>
  <c r="F4" i="45"/>
  <c r="G4" i="45"/>
  <c r="H4" i="45"/>
  <c r="J4" i="45"/>
  <c r="K4" i="45"/>
  <c r="M4" i="45"/>
  <c r="N4" i="45"/>
  <c r="O4" i="45"/>
  <c r="P4" i="45"/>
  <c r="U4" i="45"/>
  <c r="T4" i="45"/>
  <c r="B5" i="45"/>
  <c r="B10" i="23" s="1"/>
  <c r="D5" i="45"/>
  <c r="E5" i="45"/>
  <c r="F5" i="45"/>
  <c r="G5" i="45"/>
  <c r="H5" i="45"/>
  <c r="J5" i="45"/>
  <c r="K5" i="45"/>
  <c r="M5" i="45"/>
  <c r="N5" i="45"/>
  <c r="O5" i="45"/>
  <c r="P5" i="45"/>
  <c r="U5" i="45"/>
  <c r="T5" i="45"/>
  <c r="B6" i="45"/>
  <c r="B11" i="23" s="1"/>
  <c r="D6" i="45"/>
  <c r="E6" i="45"/>
  <c r="F6" i="45"/>
  <c r="G6" i="45"/>
  <c r="H6" i="45"/>
  <c r="J6" i="45"/>
  <c r="K6" i="45"/>
  <c r="M6" i="45"/>
  <c r="N6" i="45"/>
  <c r="O6" i="45"/>
  <c r="P6" i="45"/>
  <c r="U6" i="45"/>
  <c r="T6" i="45"/>
  <c r="D7" i="45"/>
  <c r="F7" i="45"/>
  <c r="G7" i="45"/>
  <c r="H7" i="45"/>
  <c r="J7" i="45"/>
  <c r="K7" i="45"/>
  <c r="M7" i="45"/>
  <c r="O7" i="45"/>
  <c r="P7" i="45"/>
  <c r="U7" i="45"/>
  <c r="T7" i="45"/>
  <c r="D8" i="45"/>
  <c r="F8" i="45"/>
  <c r="G8" i="45"/>
  <c r="H8" i="45"/>
  <c r="J8" i="45"/>
  <c r="M8" i="45"/>
  <c r="O8" i="45"/>
  <c r="P8" i="45"/>
  <c r="U8" i="45"/>
  <c r="T8" i="45"/>
  <c r="D9" i="45"/>
  <c r="F9" i="45"/>
  <c r="G9" i="45"/>
  <c r="H9" i="45"/>
  <c r="J9" i="45"/>
  <c r="M9" i="45"/>
  <c r="O9" i="45"/>
  <c r="P9" i="45"/>
  <c r="U9" i="45"/>
  <c r="T9" i="45"/>
  <c r="D10" i="45"/>
  <c r="F10" i="45"/>
  <c r="G10" i="45"/>
  <c r="H10" i="45"/>
  <c r="J10" i="45"/>
  <c r="M10" i="45"/>
  <c r="O10" i="45"/>
  <c r="P10" i="45"/>
  <c r="U10" i="45"/>
  <c r="T10" i="45"/>
  <c r="D11" i="45"/>
  <c r="F11" i="45"/>
  <c r="G11" i="45"/>
  <c r="H11" i="45"/>
  <c r="J11" i="45"/>
  <c r="M11" i="45"/>
  <c r="O11" i="45"/>
  <c r="P11" i="45"/>
  <c r="U11" i="45"/>
  <c r="T11" i="45"/>
  <c r="D12" i="45"/>
  <c r="F12" i="45"/>
  <c r="G12" i="45"/>
  <c r="H12" i="45"/>
  <c r="J12" i="45"/>
  <c r="M12" i="45"/>
  <c r="O12" i="45"/>
  <c r="P12" i="45"/>
  <c r="U12" i="45"/>
  <c r="T12" i="45"/>
  <c r="D13" i="45"/>
  <c r="F13" i="45"/>
  <c r="G13" i="45"/>
  <c r="H13" i="45"/>
  <c r="J13" i="45"/>
  <c r="M13" i="45"/>
  <c r="O13" i="45"/>
  <c r="P13" i="45"/>
  <c r="U13" i="45"/>
  <c r="T13" i="45"/>
  <c r="D14" i="45"/>
  <c r="F14" i="45"/>
  <c r="G14" i="45"/>
  <c r="H14" i="45"/>
  <c r="J14" i="45"/>
  <c r="M14" i="45"/>
  <c r="P14" i="45"/>
  <c r="U14" i="45"/>
  <c r="T14" i="45"/>
  <c r="D15" i="45"/>
  <c r="F15" i="45"/>
  <c r="G15" i="45"/>
  <c r="H15" i="45"/>
  <c r="J15" i="45"/>
  <c r="M15" i="45"/>
  <c r="O15" i="45"/>
  <c r="P15" i="45"/>
  <c r="U15" i="45"/>
  <c r="T15" i="45"/>
  <c r="D16" i="45"/>
  <c r="F16" i="45"/>
  <c r="G16" i="45"/>
  <c r="H16" i="45"/>
  <c r="J16" i="45"/>
  <c r="M16" i="45"/>
  <c r="O16" i="45"/>
  <c r="P16" i="45"/>
  <c r="U16" i="45"/>
  <c r="T16" i="45"/>
  <c r="D17" i="45"/>
  <c r="F17" i="45"/>
  <c r="G17" i="45"/>
  <c r="H17" i="45"/>
  <c r="J17" i="45"/>
  <c r="M17" i="45"/>
  <c r="O17" i="45"/>
  <c r="P17" i="45"/>
  <c r="U17" i="45"/>
  <c r="T17" i="45"/>
  <c r="D18" i="45"/>
  <c r="F18" i="45"/>
  <c r="G18" i="45"/>
  <c r="H18" i="45"/>
  <c r="J18" i="45"/>
  <c r="M18" i="45"/>
  <c r="O18" i="45"/>
  <c r="P18" i="45"/>
  <c r="U18" i="45"/>
  <c r="T18" i="45"/>
  <c r="D19" i="45"/>
  <c r="F19" i="45"/>
  <c r="G19" i="45"/>
  <c r="H19" i="45"/>
  <c r="J19" i="45"/>
  <c r="M19" i="45"/>
  <c r="P19" i="45"/>
  <c r="U19" i="45"/>
  <c r="T19" i="45"/>
  <c r="D20" i="45"/>
  <c r="F20" i="45"/>
  <c r="G20" i="45"/>
  <c r="H20" i="45"/>
  <c r="J20" i="45"/>
  <c r="M20" i="45"/>
  <c r="O20" i="45"/>
  <c r="P20" i="45"/>
  <c r="U20" i="45"/>
  <c r="T20" i="45"/>
  <c r="D21" i="45"/>
  <c r="F21" i="45"/>
  <c r="G21" i="45"/>
  <c r="H21" i="45"/>
  <c r="J21" i="45"/>
  <c r="M21" i="45"/>
  <c r="O21" i="45"/>
  <c r="P21" i="45"/>
  <c r="U21" i="45"/>
  <c r="T21" i="45"/>
  <c r="D22" i="45"/>
  <c r="F22" i="45"/>
  <c r="G22" i="45"/>
  <c r="H22" i="45"/>
  <c r="J22" i="45"/>
  <c r="M22" i="45"/>
  <c r="O22" i="45"/>
  <c r="P22" i="45"/>
  <c r="U22" i="45"/>
  <c r="T22" i="45"/>
  <c r="D23" i="45"/>
  <c r="F23" i="45"/>
  <c r="G23" i="45"/>
  <c r="H23" i="45"/>
  <c r="J23" i="45"/>
  <c r="M23" i="45"/>
  <c r="O23" i="45"/>
  <c r="P23" i="45"/>
  <c r="U23" i="45"/>
  <c r="T23" i="45"/>
  <c r="D24" i="45"/>
  <c r="F24" i="45"/>
  <c r="G24" i="45"/>
  <c r="H24" i="45"/>
  <c r="J24" i="45"/>
  <c r="M24" i="45"/>
  <c r="O24" i="45"/>
  <c r="P24" i="45"/>
  <c r="U24" i="45"/>
  <c r="T24" i="45"/>
  <c r="D25" i="45"/>
  <c r="F25" i="45"/>
  <c r="G25" i="45"/>
  <c r="H25" i="45"/>
  <c r="J25" i="45"/>
  <c r="M25" i="45"/>
  <c r="O25" i="45"/>
  <c r="P25" i="45"/>
  <c r="U25" i="45"/>
  <c r="T25" i="45"/>
  <c r="D26" i="45"/>
  <c r="F26" i="45"/>
  <c r="G26" i="45"/>
  <c r="H26" i="45"/>
  <c r="J26" i="45"/>
  <c r="M26" i="45"/>
  <c r="O26" i="45"/>
  <c r="P26" i="45"/>
  <c r="U26" i="45"/>
  <c r="T26" i="45"/>
  <c r="D27" i="45"/>
  <c r="F27" i="45"/>
  <c r="G27" i="45"/>
  <c r="H27" i="45"/>
  <c r="J27" i="45"/>
  <c r="M27" i="45"/>
  <c r="O27" i="45"/>
  <c r="P27" i="45"/>
  <c r="U27" i="45"/>
  <c r="T27" i="45"/>
  <c r="D28" i="45"/>
  <c r="F28" i="45"/>
  <c r="G28" i="45"/>
  <c r="H28" i="45"/>
  <c r="J28" i="45"/>
  <c r="M28" i="45"/>
  <c r="O28" i="45"/>
  <c r="P28" i="45"/>
  <c r="U28" i="45"/>
  <c r="T28" i="45"/>
  <c r="D29" i="45"/>
  <c r="F29" i="45"/>
  <c r="G29" i="45"/>
  <c r="H29" i="45"/>
  <c r="J29" i="45"/>
  <c r="M29" i="45"/>
  <c r="O29" i="45"/>
  <c r="P29" i="45"/>
  <c r="U29" i="45"/>
  <c r="T29" i="45"/>
  <c r="D30" i="45"/>
  <c r="F30" i="45"/>
  <c r="G30" i="45"/>
  <c r="H30" i="45"/>
  <c r="J30" i="45"/>
  <c r="M30" i="45"/>
  <c r="P30" i="45"/>
  <c r="U30" i="45"/>
  <c r="T30" i="45"/>
  <c r="D31" i="45"/>
  <c r="F31" i="45"/>
  <c r="G31" i="45"/>
  <c r="H31" i="45"/>
  <c r="J31" i="45"/>
  <c r="M31" i="45"/>
  <c r="O31" i="45"/>
  <c r="P31" i="45"/>
  <c r="U31" i="45"/>
  <c r="T31" i="45"/>
  <c r="D32" i="45"/>
  <c r="F32" i="45"/>
  <c r="G32" i="45"/>
  <c r="H32" i="45"/>
  <c r="J32" i="45"/>
  <c r="M32" i="45"/>
  <c r="O32" i="45"/>
  <c r="P32" i="45"/>
  <c r="U32" i="45"/>
  <c r="T32" i="45"/>
  <c r="D33" i="45"/>
  <c r="F33" i="45"/>
  <c r="G33" i="45"/>
  <c r="H33" i="45"/>
  <c r="J33" i="45"/>
  <c r="M33" i="45"/>
  <c r="O33" i="45"/>
  <c r="P33" i="45"/>
  <c r="U33" i="45"/>
  <c r="T33" i="45"/>
  <c r="D34" i="45"/>
  <c r="F34" i="45"/>
  <c r="G34" i="45"/>
  <c r="H34" i="45"/>
  <c r="J34" i="45"/>
  <c r="M34" i="45"/>
  <c r="O34" i="45"/>
  <c r="P34" i="45"/>
  <c r="U34" i="45"/>
  <c r="T34" i="45"/>
  <c r="D35" i="45"/>
  <c r="F35" i="45"/>
  <c r="G35" i="45"/>
  <c r="H35" i="45"/>
  <c r="J35" i="45"/>
  <c r="M35" i="45"/>
  <c r="O35" i="45"/>
  <c r="P35" i="45"/>
  <c r="U35" i="45"/>
  <c r="T35" i="45"/>
  <c r="D36" i="45"/>
  <c r="F36" i="45"/>
  <c r="G36" i="45"/>
  <c r="H36" i="45"/>
  <c r="J36" i="45"/>
  <c r="M36" i="45"/>
  <c r="O36" i="45"/>
  <c r="P36" i="45"/>
  <c r="U36" i="45"/>
  <c r="T36" i="45"/>
  <c r="D37" i="45"/>
  <c r="F37" i="45"/>
  <c r="G37" i="45"/>
  <c r="H37" i="45"/>
  <c r="J37" i="45"/>
  <c r="M37" i="45"/>
  <c r="O37" i="45"/>
  <c r="P37" i="45"/>
  <c r="U37" i="45"/>
  <c r="T37" i="45"/>
  <c r="F38" i="45"/>
  <c r="G38" i="45"/>
  <c r="H38" i="45"/>
  <c r="J38" i="45"/>
  <c r="M38" i="45"/>
  <c r="O38" i="45"/>
  <c r="P38" i="45"/>
  <c r="U38" i="45"/>
  <c r="T38" i="45"/>
  <c r="D39" i="45"/>
  <c r="F39" i="45"/>
  <c r="G39" i="45"/>
  <c r="H39" i="45"/>
  <c r="J39" i="45"/>
  <c r="M39" i="45"/>
  <c r="O39" i="45"/>
  <c r="P39" i="45"/>
  <c r="U39" i="45"/>
  <c r="T39" i="45"/>
  <c r="D40" i="45"/>
  <c r="F40" i="45"/>
  <c r="G40" i="45"/>
  <c r="H40" i="45"/>
  <c r="J40" i="45"/>
  <c r="M40" i="45"/>
  <c r="O40" i="45"/>
  <c r="P40" i="45"/>
  <c r="U40" i="45"/>
  <c r="T40" i="45"/>
  <c r="D41" i="45"/>
  <c r="F41" i="45"/>
  <c r="G41" i="45"/>
  <c r="H41" i="45"/>
  <c r="J41" i="45"/>
  <c r="M41" i="45"/>
  <c r="O41" i="45"/>
  <c r="P41" i="45"/>
  <c r="U41" i="45"/>
  <c r="T41" i="45"/>
  <c r="D42" i="45"/>
  <c r="F42" i="45"/>
  <c r="G42" i="45"/>
  <c r="H42" i="45"/>
  <c r="J42" i="45"/>
  <c r="M42" i="45"/>
  <c r="O42" i="45"/>
  <c r="P42" i="45"/>
  <c r="U42" i="45"/>
  <c r="T42" i="45"/>
  <c r="D43" i="45"/>
  <c r="F43" i="45"/>
  <c r="G43" i="45"/>
  <c r="H43" i="45"/>
  <c r="J43" i="45"/>
  <c r="M43" i="45"/>
  <c r="O43" i="45"/>
  <c r="P43" i="45"/>
  <c r="U43" i="45"/>
  <c r="T43" i="45"/>
  <c r="D44" i="45"/>
  <c r="F44" i="45"/>
  <c r="G44" i="45"/>
  <c r="H44" i="45"/>
  <c r="J44" i="45"/>
  <c r="M44" i="45"/>
  <c r="O44" i="45"/>
  <c r="P44" i="45"/>
  <c r="U44" i="45"/>
  <c r="T44" i="45"/>
  <c r="D45" i="45"/>
  <c r="F45" i="45"/>
  <c r="G45" i="45"/>
  <c r="H45" i="45"/>
  <c r="J45" i="45"/>
  <c r="M45" i="45"/>
  <c r="O45" i="45"/>
  <c r="P45" i="45"/>
  <c r="U45" i="45"/>
  <c r="T45" i="45"/>
  <c r="D46" i="45"/>
  <c r="F46" i="45"/>
  <c r="G46" i="45"/>
  <c r="H46" i="45"/>
  <c r="J46" i="45"/>
  <c r="M46" i="45"/>
  <c r="O46" i="45"/>
  <c r="P46" i="45"/>
  <c r="U46" i="45"/>
  <c r="T46" i="45"/>
  <c r="D47" i="45"/>
  <c r="F47" i="45"/>
  <c r="G47" i="45"/>
  <c r="H47" i="45"/>
  <c r="J47" i="45"/>
  <c r="M47" i="45"/>
  <c r="O47" i="45"/>
  <c r="P47" i="45"/>
  <c r="U47" i="45"/>
  <c r="T47" i="45"/>
  <c r="D48" i="45"/>
  <c r="F48" i="45"/>
  <c r="G48" i="45"/>
  <c r="H48" i="45"/>
  <c r="J48" i="45"/>
  <c r="M48" i="45"/>
  <c r="O48" i="45"/>
  <c r="P48" i="45"/>
  <c r="U48" i="45"/>
  <c r="T48" i="45"/>
  <c r="D49" i="45"/>
  <c r="F49" i="45"/>
  <c r="G49" i="45"/>
  <c r="H49" i="45"/>
  <c r="J49" i="45"/>
  <c r="M49" i="45"/>
  <c r="O49" i="45"/>
  <c r="P49" i="45"/>
  <c r="U49" i="45"/>
  <c r="T49" i="45"/>
  <c r="D50" i="45"/>
  <c r="F50" i="45"/>
  <c r="G50" i="45"/>
  <c r="H50" i="45"/>
  <c r="J50" i="45"/>
  <c r="M50" i="45"/>
  <c r="O50" i="45"/>
  <c r="P50" i="45"/>
  <c r="U50" i="45"/>
  <c r="T50" i="45"/>
  <c r="D51" i="45"/>
  <c r="F51" i="45"/>
  <c r="G51" i="45"/>
  <c r="J51" i="45"/>
  <c r="M51" i="45"/>
  <c r="O51" i="45"/>
  <c r="P51" i="45"/>
  <c r="U51" i="45"/>
  <c r="T51" i="45"/>
  <c r="D52" i="45"/>
  <c r="F52" i="45"/>
  <c r="G52" i="45"/>
  <c r="H52" i="45"/>
  <c r="J52" i="45"/>
  <c r="M52" i="45"/>
  <c r="O52" i="45"/>
  <c r="P52" i="45"/>
  <c r="U52" i="45"/>
  <c r="T52" i="45"/>
  <c r="D53" i="45"/>
  <c r="F53" i="45"/>
  <c r="G53" i="45"/>
  <c r="H53" i="45"/>
  <c r="J53" i="45"/>
  <c r="M53" i="45"/>
  <c r="O53" i="45"/>
  <c r="P53" i="45"/>
  <c r="U53" i="45"/>
  <c r="T53" i="45"/>
  <c r="D54" i="45"/>
  <c r="F54" i="45"/>
  <c r="G54" i="45"/>
  <c r="H54" i="45"/>
  <c r="J54" i="45"/>
  <c r="M54" i="45"/>
  <c r="O54" i="45"/>
  <c r="P54" i="45"/>
  <c r="U54" i="45"/>
  <c r="T54" i="45"/>
  <c r="D55" i="45"/>
  <c r="F55" i="45"/>
  <c r="G55" i="45"/>
  <c r="H55" i="45"/>
  <c r="J55" i="45"/>
  <c r="M55" i="45"/>
  <c r="O55" i="45"/>
  <c r="P55" i="45"/>
  <c r="U55" i="45"/>
  <c r="T55" i="45"/>
  <c r="D56" i="45"/>
  <c r="F56" i="45"/>
  <c r="G56" i="45"/>
  <c r="H56" i="45"/>
  <c r="J56" i="45"/>
  <c r="M56" i="45"/>
  <c r="O56" i="45"/>
  <c r="P56" i="45"/>
  <c r="U56" i="45"/>
  <c r="T56" i="45"/>
  <c r="D57" i="45"/>
  <c r="F57" i="45"/>
  <c r="G57" i="45"/>
  <c r="H57" i="45"/>
  <c r="J57" i="45"/>
  <c r="M57" i="45"/>
  <c r="O57" i="45"/>
  <c r="P57" i="45"/>
  <c r="U57" i="45"/>
  <c r="T57" i="45"/>
  <c r="D58" i="45"/>
  <c r="F58" i="45"/>
  <c r="G58" i="45"/>
  <c r="H58" i="45"/>
  <c r="J58" i="45"/>
  <c r="M58" i="45"/>
  <c r="O58" i="45"/>
  <c r="P58" i="45"/>
  <c r="U58" i="45"/>
  <c r="T58" i="45"/>
  <c r="D59" i="45"/>
  <c r="F59" i="45"/>
  <c r="G59" i="45"/>
  <c r="H59" i="45"/>
  <c r="J59" i="45"/>
  <c r="M59" i="45"/>
  <c r="O59" i="45"/>
  <c r="P59" i="45"/>
  <c r="U59" i="45"/>
  <c r="T59" i="45"/>
  <c r="D60" i="45"/>
  <c r="F60" i="45"/>
  <c r="G60" i="45"/>
  <c r="H60" i="45"/>
  <c r="J60" i="45"/>
  <c r="M60" i="45"/>
  <c r="O60" i="45"/>
  <c r="P60" i="45"/>
  <c r="U60" i="45"/>
  <c r="T60" i="45"/>
  <c r="D61" i="45"/>
  <c r="F61" i="45"/>
  <c r="G61" i="45"/>
  <c r="H61" i="45"/>
  <c r="J61" i="45"/>
  <c r="M61" i="45"/>
  <c r="O61" i="45"/>
  <c r="P61" i="45"/>
  <c r="U61" i="45"/>
  <c r="T61" i="45"/>
  <c r="D62" i="45"/>
  <c r="F62" i="45"/>
  <c r="G62" i="45"/>
  <c r="H62" i="45"/>
  <c r="J62" i="45"/>
  <c r="M62" i="45"/>
  <c r="O62" i="45"/>
  <c r="P62" i="45"/>
  <c r="U62" i="45"/>
  <c r="T62" i="45"/>
  <c r="D63" i="45"/>
  <c r="F63" i="45"/>
  <c r="G63" i="45"/>
  <c r="H63" i="45"/>
  <c r="J63" i="45"/>
  <c r="M63" i="45"/>
  <c r="O63" i="45"/>
  <c r="P63" i="45"/>
  <c r="U63" i="45"/>
  <c r="T63" i="45"/>
  <c r="D64" i="45"/>
  <c r="F64" i="45"/>
  <c r="G64" i="45"/>
  <c r="H64" i="45"/>
  <c r="J64" i="45"/>
  <c r="O64" i="45"/>
  <c r="P64" i="45"/>
  <c r="U64" i="45"/>
  <c r="T64" i="45"/>
  <c r="D65" i="45"/>
  <c r="F65" i="45"/>
  <c r="G65" i="45"/>
  <c r="H65" i="45"/>
  <c r="J65" i="45"/>
  <c r="M65" i="45"/>
  <c r="O65" i="45"/>
  <c r="P65" i="45"/>
  <c r="U65" i="45"/>
  <c r="T65" i="45"/>
  <c r="D66" i="45"/>
  <c r="F66" i="45"/>
  <c r="G66" i="45"/>
  <c r="H66" i="45"/>
  <c r="J66" i="45"/>
  <c r="M66" i="45"/>
  <c r="O66" i="45"/>
  <c r="P66" i="45"/>
  <c r="U66" i="45"/>
  <c r="T66" i="45"/>
  <c r="D67" i="45"/>
  <c r="F67" i="45"/>
  <c r="G67" i="45"/>
  <c r="H67" i="45"/>
  <c r="J67" i="45"/>
  <c r="O67" i="45"/>
  <c r="P67" i="45"/>
  <c r="U67" i="45"/>
  <c r="T67" i="45"/>
  <c r="D68" i="45"/>
  <c r="F68" i="45"/>
  <c r="G68" i="45"/>
  <c r="H68" i="45"/>
  <c r="J68" i="45"/>
  <c r="M68" i="45"/>
  <c r="O68" i="45"/>
  <c r="P68" i="45"/>
  <c r="U68" i="45"/>
  <c r="T68" i="45"/>
  <c r="D69" i="45"/>
  <c r="F69" i="45"/>
  <c r="G69" i="45"/>
  <c r="H69" i="45"/>
  <c r="J69" i="45"/>
  <c r="M69" i="45"/>
  <c r="O69" i="45"/>
  <c r="P69" i="45"/>
  <c r="U69" i="45"/>
  <c r="T69" i="45"/>
  <c r="D70" i="45"/>
  <c r="F70" i="45"/>
  <c r="G70" i="45"/>
  <c r="H70" i="45"/>
  <c r="J70" i="45"/>
  <c r="M70" i="45"/>
  <c r="O70" i="45"/>
  <c r="P70" i="45"/>
  <c r="U70" i="45"/>
  <c r="T70" i="45"/>
  <c r="D71" i="45"/>
  <c r="F71" i="45"/>
  <c r="G71" i="45"/>
  <c r="H71" i="45"/>
  <c r="J71" i="45"/>
  <c r="M71" i="45"/>
  <c r="O71" i="45"/>
  <c r="P71" i="45"/>
  <c r="U71" i="45"/>
  <c r="T71" i="45"/>
  <c r="D72" i="45"/>
  <c r="F72" i="45"/>
  <c r="G72" i="45"/>
  <c r="H72" i="45"/>
  <c r="J72" i="45"/>
  <c r="M72" i="45"/>
  <c r="O72" i="45"/>
  <c r="P72" i="45"/>
  <c r="U72" i="45"/>
  <c r="T72" i="45"/>
  <c r="D73" i="45"/>
  <c r="F73" i="45"/>
  <c r="G73" i="45"/>
  <c r="H73" i="45"/>
  <c r="J73" i="45"/>
  <c r="M73" i="45"/>
  <c r="O73" i="45"/>
  <c r="P73" i="45"/>
  <c r="U73" i="45"/>
  <c r="T73" i="45"/>
  <c r="D74" i="45"/>
  <c r="F74" i="45"/>
  <c r="G74" i="45"/>
  <c r="H74" i="45"/>
  <c r="J74" i="45"/>
  <c r="M74" i="45"/>
  <c r="O74" i="45"/>
  <c r="P74" i="45"/>
  <c r="U74" i="45"/>
  <c r="T74" i="45"/>
  <c r="D75" i="45"/>
  <c r="F75" i="45"/>
  <c r="G75" i="45"/>
  <c r="H75" i="45"/>
  <c r="J75" i="45"/>
  <c r="M75" i="45"/>
  <c r="O75" i="45"/>
  <c r="P75" i="45"/>
  <c r="U75" i="45"/>
  <c r="T75" i="45"/>
  <c r="D76" i="45"/>
  <c r="F76" i="45"/>
  <c r="G76" i="45"/>
  <c r="H76" i="45"/>
  <c r="J76" i="45"/>
  <c r="M76" i="45"/>
  <c r="O76" i="45"/>
  <c r="P76" i="45"/>
  <c r="U76" i="45"/>
  <c r="T76" i="45"/>
  <c r="D77" i="45"/>
  <c r="F77" i="45"/>
  <c r="G77" i="45"/>
  <c r="H77" i="45"/>
  <c r="J77" i="45"/>
  <c r="M77" i="45"/>
  <c r="O77" i="45"/>
  <c r="P77" i="45"/>
  <c r="U77" i="45"/>
  <c r="T77" i="45"/>
  <c r="D78" i="45"/>
  <c r="F78" i="45"/>
  <c r="G78" i="45"/>
  <c r="H78" i="45"/>
  <c r="J78" i="45"/>
  <c r="M78" i="45"/>
  <c r="O78" i="45"/>
  <c r="U78" i="45"/>
  <c r="T78" i="45"/>
  <c r="D79" i="45"/>
  <c r="F79" i="45"/>
  <c r="G79" i="45"/>
  <c r="H79" i="45"/>
  <c r="J79" i="45"/>
  <c r="M79" i="45"/>
  <c r="O79" i="45"/>
  <c r="P79" i="45"/>
  <c r="T79" i="45"/>
  <c r="D80" i="45"/>
  <c r="F80" i="45"/>
  <c r="G80" i="45"/>
  <c r="H80" i="45"/>
  <c r="J80" i="45"/>
  <c r="M80" i="45"/>
  <c r="O80" i="45"/>
  <c r="P80" i="45"/>
  <c r="U80" i="45"/>
  <c r="T80" i="45"/>
  <c r="D81" i="45"/>
  <c r="B10" i="54"/>
  <c r="F81" i="45"/>
  <c r="G81" i="45"/>
  <c r="H81" i="45"/>
  <c r="J81" i="45"/>
  <c r="M81" i="45"/>
  <c r="O81" i="45"/>
  <c r="P81" i="45"/>
  <c r="U81" i="45"/>
  <c r="T81" i="45"/>
  <c r="D82" i="45"/>
  <c r="B11" i="54"/>
  <c r="F82" i="45"/>
  <c r="G82" i="45"/>
  <c r="H82" i="45"/>
  <c r="J82" i="45"/>
  <c r="M82" i="45"/>
  <c r="O82" i="45"/>
  <c r="P82" i="45"/>
  <c r="U82" i="45"/>
  <c r="T82" i="45"/>
  <c r="D83" i="45"/>
  <c r="B12" i="54"/>
  <c r="F83" i="45"/>
  <c r="G83" i="45"/>
  <c r="H83" i="45"/>
  <c r="J83" i="45"/>
  <c r="M83" i="45"/>
  <c r="O83" i="45"/>
  <c r="P83" i="45"/>
  <c r="U83" i="45"/>
  <c r="T83" i="45"/>
  <c r="D84" i="45"/>
  <c r="B13" i="54"/>
  <c r="F84" i="45"/>
  <c r="G84" i="45"/>
  <c r="H84" i="45"/>
  <c r="J84" i="45"/>
  <c r="M84" i="45"/>
  <c r="O84" i="45"/>
  <c r="P84" i="45"/>
  <c r="U84" i="45"/>
  <c r="T84" i="45"/>
  <c r="D85" i="45"/>
  <c r="B14" i="54"/>
  <c r="F85" i="45"/>
  <c r="G85" i="45"/>
  <c r="H85" i="45"/>
  <c r="J85" i="45"/>
  <c r="M85" i="45"/>
  <c r="O85" i="45"/>
  <c r="P85" i="45"/>
  <c r="U85" i="45"/>
  <c r="T85" i="45"/>
  <c r="D86" i="45"/>
  <c r="B15" i="54"/>
  <c r="F86" i="45"/>
  <c r="G86" i="45"/>
  <c r="H86" i="45"/>
  <c r="J86" i="45"/>
  <c r="M86" i="45"/>
  <c r="P86" i="45"/>
  <c r="U86" i="45"/>
  <c r="T86" i="45"/>
  <c r="D87" i="45"/>
  <c r="B16" i="54"/>
  <c r="F87" i="45"/>
  <c r="G87" i="45"/>
  <c r="H87" i="45"/>
  <c r="J87" i="45"/>
  <c r="M87" i="45"/>
  <c r="O87" i="45"/>
  <c r="P87" i="45"/>
  <c r="U87" i="45"/>
  <c r="T87" i="45"/>
  <c r="D88" i="45"/>
  <c r="B17" i="54"/>
  <c r="F88" i="45"/>
  <c r="G88" i="45"/>
  <c r="H88" i="45"/>
  <c r="J88" i="45"/>
  <c r="M88" i="45"/>
  <c r="O88" i="45"/>
  <c r="P88" i="45"/>
  <c r="U88" i="45"/>
  <c r="T88" i="45"/>
  <c r="D89" i="45"/>
  <c r="B18" i="54"/>
  <c r="F89" i="45"/>
  <c r="G89" i="45"/>
  <c r="H89" i="45"/>
  <c r="J89" i="45"/>
  <c r="M89" i="45"/>
  <c r="O89" i="45"/>
  <c r="U89" i="45"/>
  <c r="T89" i="45"/>
  <c r="D90" i="45"/>
  <c r="B19" i="54"/>
  <c r="F90" i="45"/>
  <c r="G90" i="45"/>
  <c r="H90" i="45"/>
  <c r="J90" i="45"/>
  <c r="M90" i="45"/>
  <c r="O90" i="45"/>
  <c r="P90" i="45"/>
  <c r="U90" i="45"/>
  <c r="D91" i="45"/>
  <c r="B20" i="54"/>
  <c r="F91" i="45"/>
  <c r="G91" i="45"/>
  <c r="H91" i="45"/>
  <c r="J91" i="45"/>
  <c r="M91" i="45"/>
  <c r="O91" i="45"/>
  <c r="P91" i="45"/>
  <c r="U91" i="45"/>
  <c r="T91" i="45"/>
  <c r="D92" i="45"/>
  <c r="B21" i="54"/>
  <c r="F92" i="45"/>
  <c r="G92" i="45"/>
  <c r="H92" i="45"/>
  <c r="J92" i="45"/>
  <c r="M92" i="45"/>
  <c r="O92" i="45"/>
  <c r="P92" i="45"/>
  <c r="U92" i="45"/>
  <c r="T92" i="45"/>
  <c r="D93" i="45"/>
  <c r="B22" i="54"/>
  <c r="F93" i="45"/>
  <c r="G93" i="45"/>
  <c r="H93" i="45"/>
  <c r="J93" i="45"/>
  <c r="M93" i="45"/>
  <c r="O93" i="45"/>
  <c r="P93" i="45"/>
  <c r="U93" i="45"/>
  <c r="T93" i="45"/>
  <c r="D94" i="45"/>
  <c r="B23" i="54"/>
  <c r="F94" i="45"/>
  <c r="G94" i="45"/>
  <c r="H94" i="45"/>
  <c r="J94" i="45"/>
  <c r="M94" i="45"/>
  <c r="O94" i="45"/>
  <c r="P94" i="45"/>
  <c r="U94" i="45"/>
  <c r="T94" i="45"/>
  <c r="D95" i="45"/>
  <c r="B24" i="54"/>
  <c r="F95" i="45"/>
  <c r="G95" i="45"/>
  <c r="H95" i="45"/>
  <c r="J95" i="45"/>
  <c r="M95" i="45"/>
  <c r="O95" i="45"/>
  <c r="P95" i="45"/>
  <c r="U95" i="45"/>
  <c r="T95" i="45"/>
  <c r="D96" i="45"/>
  <c r="F96" i="45"/>
  <c r="G96" i="45"/>
  <c r="H96" i="45"/>
  <c r="J96" i="45"/>
  <c r="M96" i="45"/>
  <c r="O96" i="45"/>
  <c r="P96" i="45"/>
  <c r="U96" i="45"/>
  <c r="T96" i="45"/>
  <c r="D97" i="45"/>
  <c r="B26" i="54"/>
  <c r="F97" i="45"/>
  <c r="G97" i="45"/>
  <c r="H97" i="45"/>
  <c r="J97" i="45"/>
  <c r="M97" i="45"/>
  <c r="O97" i="45"/>
  <c r="P97" i="45"/>
  <c r="U97" i="45"/>
  <c r="T97" i="45"/>
  <c r="D98" i="45"/>
  <c r="B27" i="54"/>
  <c r="F98" i="45"/>
  <c r="G98" i="45"/>
  <c r="H98" i="45"/>
  <c r="J98" i="45"/>
  <c r="M98" i="45"/>
  <c r="O98" i="45"/>
  <c r="P98" i="45"/>
  <c r="U98" i="45"/>
  <c r="T98" i="45"/>
  <c r="D99" i="45"/>
  <c r="B28" i="54"/>
  <c r="F99" i="45"/>
  <c r="G99" i="45"/>
  <c r="H99" i="45"/>
  <c r="J99" i="45"/>
  <c r="M99" i="45"/>
  <c r="O99" i="45"/>
  <c r="P99" i="45"/>
  <c r="U99" i="45"/>
  <c r="T99" i="45"/>
  <c r="D100" i="45"/>
  <c r="B29" i="54"/>
  <c r="F100" i="45"/>
  <c r="G100" i="45"/>
  <c r="H100" i="45"/>
  <c r="J100" i="45"/>
  <c r="M100" i="45"/>
  <c r="O100" i="45"/>
  <c r="P100" i="45"/>
  <c r="U100" i="45"/>
  <c r="T100" i="45"/>
  <c r="D101" i="45"/>
  <c r="B30" i="54"/>
  <c r="F101" i="45"/>
  <c r="G101" i="45"/>
  <c r="H101" i="45"/>
  <c r="J101" i="45"/>
  <c r="M101" i="45"/>
  <c r="O101" i="45"/>
  <c r="P101" i="45"/>
  <c r="U101" i="45"/>
  <c r="T101" i="45"/>
  <c r="D102" i="45"/>
  <c r="B31" i="54"/>
  <c r="F102" i="45"/>
  <c r="G102" i="45"/>
  <c r="H102" i="45"/>
  <c r="J102" i="45"/>
  <c r="M102" i="45"/>
  <c r="O102" i="45"/>
  <c r="P102" i="45"/>
  <c r="U102" i="45"/>
  <c r="T102" i="45"/>
  <c r="D103" i="45"/>
  <c r="B32" i="54"/>
  <c r="F103" i="45"/>
  <c r="G103" i="45"/>
  <c r="H103" i="45"/>
  <c r="J103" i="45"/>
  <c r="M103" i="45"/>
  <c r="O103" i="45"/>
  <c r="P103" i="45"/>
  <c r="U103" i="45"/>
  <c r="T103" i="45"/>
  <c r="D104" i="45"/>
  <c r="B33" i="54"/>
  <c r="F104" i="45"/>
  <c r="G104" i="45"/>
  <c r="H104" i="45"/>
  <c r="J104" i="45"/>
  <c r="M104" i="45"/>
  <c r="O104" i="45"/>
  <c r="P104" i="45"/>
  <c r="U104" i="45"/>
  <c r="T104" i="45"/>
  <c r="B34" i="54"/>
  <c r="F105" i="45"/>
  <c r="G105" i="45"/>
  <c r="H105" i="45"/>
  <c r="J105" i="45"/>
  <c r="M105" i="45"/>
  <c r="O105" i="45"/>
  <c r="P105" i="45"/>
  <c r="U105" i="45"/>
  <c r="T105" i="45"/>
  <c r="D106" i="45"/>
  <c r="B35" i="54"/>
  <c r="F106" i="45"/>
  <c r="H106" i="45"/>
  <c r="J106" i="45"/>
  <c r="M106" i="45"/>
  <c r="O106" i="45"/>
  <c r="P106" i="45"/>
  <c r="U106" i="45"/>
  <c r="T106" i="45"/>
  <c r="D107" i="45"/>
  <c r="B36" i="54"/>
  <c r="F107" i="45"/>
  <c r="G107" i="45"/>
  <c r="H107" i="45"/>
  <c r="J107" i="45"/>
  <c r="M107" i="45"/>
  <c r="O107" i="45"/>
  <c r="P107" i="45"/>
  <c r="U107" i="45"/>
  <c r="T107" i="45"/>
  <c r="D108" i="45"/>
  <c r="B37" i="54"/>
  <c r="F108" i="45"/>
  <c r="G108" i="45"/>
  <c r="H108" i="45"/>
  <c r="J108" i="45"/>
  <c r="M108" i="45"/>
  <c r="O108" i="45"/>
  <c r="P108" i="45"/>
  <c r="U108" i="45"/>
  <c r="T108" i="45"/>
  <c r="D109" i="45"/>
  <c r="F109" i="45"/>
  <c r="G109" i="45"/>
  <c r="H109" i="45"/>
  <c r="J109" i="45"/>
  <c r="M109" i="45"/>
  <c r="O109" i="45"/>
  <c r="P109" i="45"/>
  <c r="U109" i="45"/>
  <c r="T109" i="45"/>
  <c r="D110" i="45"/>
  <c r="B39" i="54"/>
  <c r="F110" i="45"/>
  <c r="G110" i="45"/>
  <c r="H110" i="45"/>
  <c r="J110" i="45"/>
  <c r="M110" i="45"/>
  <c r="O110" i="45"/>
  <c r="P110" i="45"/>
  <c r="U110" i="45"/>
  <c r="T110" i="45"/>
  <c r="D111" i="45"/>
  <c r="B40" i="54"/>
  <c r="F111" i="45"/>
  <c r="G111" i="45"/>
  <c r="H111" i="45"/>
  <c r="J111" i="45"/>
  <c r="M111" i="45"/>
  <c r="O111" i="45"/>
  <c r="P111" i="45"/>
  <c r="U111" i="45"/>
  <c r="T111" i="45"/>
  <c r="D112" i="45"/>
  <c r="B41" i="54"/>
  <c r="F112" i="45"/>
  <c r="G112" i="45"/>
  <c r="H112" i="45"/>
  <c r="J112" i="45"/>
  <c r="M112" i="45"/>
  <c r="O112" i="45"/>
  <c r="P112" i="45"/>
  <c r="U112" i="45"/>
  <c r="T112" i="45"/>
  <c r="D113" i="45"/>
  <c r="B42" i="54"/>
  <c r="F113" i="45"/>
  <c r="G113" i="45"/>
  <c r="H113" i="45"/>
  <c r="J113" i="45"/>
  <c r="M113" i="45"/>
  <c r="O113" i="45"/>
  <c r="P113" i="45"/>
  <c r="U113" i="45"/>
  <c r="T113" i="45"/>
  <c r="D114" i="45"/>
  <c r="B43" i="54"/>
  <c r="F114" i="45"/>
  <c r="G114" i="45"/>
  <c r="H114" i="45"/>
  <c r="J114" i="45"/>
  <c r="M114" i="45"/>
  <c r="O114" i="45"/>
  <c r="P114" i="45"/>
  <c r="U114" i="45"/>
  <c r="T114" i="45"/>
  <c r="D115" i="45"/>
  <c r="B44" i="54"/>
  <c r="F115" i="45"/>
  <c r="H115" i="45"/>
  <c r="J115" i="45"/>
  <c r="M115" i="45"/>
  <c r="O115" i="45"/>
  <c r="P115" i="45"/>
  <c r="U115" i="45"/>
  <c r="T115" i="45"/>
  <c r="O121" i="45"/>
  <c r="U121" i="45"/>
  <c r="T121" i="45"/>
  <c r="B129" i="45"/>
  <c r="B134" i="23" s="1"/>
  <c r="D129" i="45"/>
  <c r="B58" i="54"/>
  <c r="G129" i="45"/>
  <c r="H129" i="45"/>
  <c r="J129" i="45"/>
  <c r="B19" i="55" s="1"/>
  <c r="K129" i="45"/>
  <c r="M129" i="45"/>
  <c r="O129" i="45"/>
  <c r="P129" i="45"/>
  <c r="U129" i="45"/>
  <c r="T129" i="45"/>
  <c r="B130" i="45"/>
  <c r="B135" i="23" s="1"/>
  <c r="D130" i="45"/>
  <c r="B59" i="54"/>
  <c r="G130" i="45"/>
  <c r="H130" i="45"/>
  <c r="J130" i="45"/>
  <c r="B20" i="55" s="1"/>
  <c r="K130" i="45"/>
  <c r="M130" i="45"/>
  <c r="O130" i="45"/>
  <c r="P130" i="45"/>
  <c r="U130" i="45"/>
  <c r="T130" i="45"/>
  <c r="B131" i="45"/>
  <c r="B136" i="23" s="1"/>
  <c r="D131" i="45"/>
  <c r="B60" i="54"/>
  <c r="G131" i="45"/>
  <c r="H131" i="45"/>
  <c r="J131" i="45"/>
  <c r="B21" i="55" s="1"/>
  <c r="K131" i="45"/>
  <c r="M131" i="45"/>
  <c r="O131" i="45"/>
  <c r="P131" i="45"/>
  <c r="U131" i="45"/>
  <c r="T131" i="45"/>
  <c r="B63" i="54"/>
  <c r="B64" i="54"/>
  <c r="B136" i="45"/>
  <c r="B65" i="54"/>
  <c r="F136" i="45"/>
  <c r="G136" i="45"/>
  <c r="H136" i="45"/>
  <c r="J136" i="45"/>
  <c r="M136" i="45"/>
  <c r="O136" i="45"/>
  <c r="P136" i="45"/>
  <c r="U136" i="45"/>
  <c r="T136" i="45"/>
  <c r="C3" i="45"/>
  <c r="D3" i="45"/>
  <c r="E3" i="45"/>
  <c r="F3" i="45"/>
  <c r="G3" i="45"/>
  <c r="H3" i="45"/>
  <c r="J3" i="45"/>
  <c r="K3" i="45"/>
  <c r="L3" i="45"/>
  <c r="M3" i="45"/>
  <c r="N3" i="45"/>
  <c r="O3" i="45"/>
  <c r="P3" i="45"/>
  <c r="U3" i="45"/>
  <c r="T3" i="45"/>
  <c r="A98" i="45"/>
  <c r="A27" i="54" s="1"/>
  <c r="A99" i="45"/>
  <c r="A28" i="54" s="1"/>
  <c r="A100" i="45"/>
  <c r="A29" i="54" s="1"/>
  <c r="A101" i="45"/>
  <c r="A30" i="54" s="1"/>
  <c r="A102" i="45"/>
  <c r="A31" i="54" s="1"/>
  <c r="A103" i="45"/>
  <c r="A32" i="54" s="1"/>
  <c r="A4" i="45"/>
  <c r="A5" i="45"/>
  <c r="A6" i="45"/>
  <c r="A7" i="45"/>
  <c r="A8" i="45"/>
  <c r="A9" i="45"/>
  <c r="A10" i="45"/>
  <c r="A11" i="45"/>
  <c r="A12" i="45"/>
  <c r="A13" i="45"/>
  <c r="A14" i="45"/>
  <c r="A15" i="45"/>
  <c r="A16" i="45"/>
  <c r="A17" i="45"/>
  <c r="A18" i="45"/>
  <c r="A19" i="45"/>
  <c r="A20" i="45"/>
  <c r="A21" i="45"/>
  <c r="A22" i="45"/>
  <c r="A23" i="45"/>
  <c r="A24" i="45"/>
  <c r="A25" i="45"/>
  <c r="A26" i="45"/>
  <c r="A27" i="45"/>
  <c r="A28" i="45"/>
  <c r="A29" i="45"/>
  <c r="A30" i="45"/>
  <c r="A31" i="45"/>
  <c r="A32" i="45"/>
  <c r="A33" i="45"/>
  <c r="A34" i="45"/>
  <c r="A35" i="45"/>
  <c r="A36" i="45"/>
  <c r="A37" i="45"/>
  <c r="A38" i="45"/>
  <c r="A39" i="45"/>
  <c r="A40" i="45"/>
  <c r="A41" i="45"/>
  <c r="A42" i="45"/>
  <c r="A43" i="45"/>
  <c r="A44" i="45"/>
  <c r="A45" i="45"/>
  <c r="A46" i="45"/>
  <c r="A47" i="45"/>
  <c r="A48" i="45"/>
  <c r="A49" i="45"/>
  <c r="A50" i="45"/>
  <c r="A51" i="45"/>
  <c r="A52" i="45"/>
  <c r="A53" i="45"/>
  <c r="A54" i="45"/>
  <c r="A55" i="45"/>
  <c r="A56" i="45"/>
  <c r="A57" i="45"/>
  <c r="A58" i="45"/>
  <c r="A59" i="45"/>
  <c r="A60" i="45"/>
  <c r="A61" i="45"/>
  <c r="A62" i="45"/>
  <c r="A63" i="45"/>
  <c r="A64" i="45"/>
  <c r="A65" i="45"/>
  <c r="A66" i="45"/>
  <c r="A67" i="45"/>
  <c r="A68" i="45"/>
  <c r="A69" i="45"/>
  <c r="A70" i="45"/>
  <c r="A71" i="45"/>
  <c r="A72" i="45"/>
  <c r="A73" i="45"/>
  <c r="A74" i="45"/>
  <c r="A75" i="45"/>
  <c r="A76" i="45"/>
  <c r="A77" i="45"/>
  <c r="A78" i="45"/>
  <c r="A79" i="45"/>
  <c r="A80" i="45"/>
  <c r="A81" i="45"/>
  <c r="A10" i="54" s="1"/>
  <c r="A82" i="45"/>
  <c r="A11" i="54" s="1"/>
  <c r="A83" i="45"/>
  <c r="A12" i="54" s="1"/>
  <c r="A84" i="45"/>
  <c r="A13" i="54" s="1"/>
  <c r="A85" i="45"/>
  <c r="A14" i="54" s="1"/>
  <c r="A86" i="45"/>
  <c r="A15" i="54" s="1"/>
  <c r="A87" i="45"/>
  <c r="A16" i="54" s="1"/>
  <c r="A88" i="45"/>
  <c r="A17" i="54" s="1"/>
  <c r="A89" i="45"/>
  <c r="A18" i="54" s="1"/>
  <c r="A90" i="45"/>
  <c r="A19" i="54" s="1"/>
  <c r="A91" i="45"/>
  <c r="A20" i="54" s="1"/>
  <c r="A92" i="45"/>
  <c r="A21" i="54" s="1"/>
  <c r="A93" i="45"/>
  <c r="A22" i="54" s="1"/>
  <c r="A94" i="45"/>
  <c r="A23" i="54" s="1"/>
  <c r="A95" i="45"/>
  <c r="A24" i="54" s="1"/>
  <c r="A96" i="45"/>
  <c r="A25" i="54" s="1"/>
  <c r="A97" i="45"/>
  <c r="A26" i="54" s="1"/>
  <c r="A104" i="45"/>
  <c r="A33" i="54" s="1"/>
  <c r="A105" i="45"/>
  <c r="A34" i="54" s="1"/>
  <c r="A106" i="45"/>
  <c r="A35" i="54" s="1"/>
  <c r="A107" i="45"/>
  <c r="A36" i="54" s="1"/>
  <c r="A108" i="45"/>
  <c r="A37" i="54" s="1"/>
  <c r="A109" i="45"/>
  <c r="A38" i="54" s="1"/>
  <c r="A110" i="45"/>
  <c r="A39" i="54" s="1"/>
  <c r="A111" i="45"/>
  <c r="A40" i="54" s="1"/>
  <c r="A112" i="45"/>
  <c r="A41" i="54" s="1"/>
  <c r="A113" i="45"/>
  <c r="A42" i="54" s="1"/>
  <c r="A114" i="45"/>
  <c r="A43" i="54" s="1"/>
  <c r="A115" i="45"/>
  <c r="A44" i="54" s="1"/>
  <c r="A116" i="45"/>
  <c r="A45" i="54" s="1"/>
  <c r="A117" i="45"/>
  <c r="A46" i="54" s="1"/>
  <c r="A118" i="45"/>
  <c r="A119" i="45"/>
  <c r="A48" i="54" s="1"/>
  <c r="A121" i="45"/>
  <c r="A50" i="54" s="1"/>
  <c r="A124" i="45"/>
  <c r="A53" i="54" s="1"/>
  <c r="A126" i="45"/>
  <c r="A55" i="54" s="1"/>
  <c r="A127" i="45"/>
  <c r="A56" i="54" s="1"/>
  <c r="A128" i="45"/>
  <c r="A57" i="54" s="1"/>
  <c r="A129" i="45"/>
  <c r="A58" i="54" s="1"/>
  <c r="A130" i="45"/>
  <c r="A59" i="54" s="1"/>
  <c r="A131" i="45"/>
  <c r="A60" i="54" s="1"/>
  <c r="A132" i="45"/>
  <c r="A61" i="54" s="1"/>
  <c r="A62" i="54"/>
  <c r="A134" i="45"/>
  <c r="A63" i="54" s="1"/>
  <c r="A135" i="45"/>
  <c r="A64" i="54" s="1"/>
  <c r="A136" i="45"/>
  <c r="A65" i="54" s="1"/>
  <c r="A3" i="45"/>
  <c r="A47" i="54" l="1"/>
  <c r="A7" i="55"/>
  <c r="X120" i="45"/>
  <c r="Z120" i="45" s="1"/>
  <c r="R121" i="50"/>
  <c r="T121" i="50" s="1"/>
  <c r="X100" i="45"/>
  <c r="Z100" i="45" s="1"/>
  <c r="R119" i="50"/>
  <c r="T119" i="50" s="1"/>
  <c r="R117" i="50"/>
  <c r="T117" i="50" s="1"/>
  <c r="X117" i="45"/>
  <c r="Z117" i="45" s="1"/>
  <c r="R118" i="50"/>
  <c r="T118" i="50" s="1"/>
  <c r="X119" i="45"/>
  <c r="Z119" i="45" s="1"/>
  <c r="X124" i="45"/>
  <c r="Z124" i="45" s="1"/>
  <c r="R116" i="50"/>
  <c r="T116" i="50" s="1"/>
  <c r="X116" i="45"/>
  <c r="Z116" i="45" s="1"/>
  <c r="R120" i="50"/>
  <c r="T120" i="50" s="1"/>
  <c r="Z125" i="45"/>
  <c r="X122" i="45"/>
  <c r="Z122" i="45" s="1"/>
  <c r="X123" i="45"/>
  <c r="Z123" i="45" s="1"/>
  <c r="X118" i="45"/>
  <c r="Z118" i="45" s="1"/>
  <c r="X107" i="45"/>
  <c r="Z107" i="45" s="1"/>
  <c r="X56" i="45"/>
  <c r="Z56" i="45" s="1"/>
  <c r="X113" i="45"/>
  <c r="Z113" i="45" s="1"/>
  <c r="X111" i="45"/>
  <c r="Z111" i="45" s="1"/>
  <c r="X80" i="45"/>
  <c r="Z80" i="45" s="1"/>
  <c r="X10" i="45"/>
  <c r="Z10" i="45" s="1"/>
  <c r="X8" i="45"/>
  <c r="Z8" i="45" s="1"/>
  <c r="X88" i="45"/>
  <c r="Z88" i="45" s="1"/>
  <c r="X48" i="45"/>
  <c r="Z48" i="45" s="1"/>
  <c r="X40" i="45"/>
  <c r="Z40" i="45" s="1"/>
  <c r="X16" i="45"/>
  <c r="Z16" i="45" s="1"/>
  <c r="X101" i="45"/>
  <c r="Z101" i="45" s="1"/>
  <c r="X98" i="45"/>
  <c r="Z98" i="45" s="1"/>
  <c r="X24" i="45"/>
  <c r="Z24" i="45" s="1"/>
  <c r="X103" i="45"/>
  <c r="Z103" i="45" s="1"/>
  <c r="X96" i="45"/>
  <c r="Z96" i="45" s="1"/>
  <c r="X64" i="45"/>
  <c r="Z64" i="45" s="1"/>
  <c r="X32" i="45"/>
  <c r="Z32" i="45" s="1"/>
  <c r="X72" i="45"/>
  <c r="Z72" i="45" s="1"/>
  <c r="R78" i="50"/>
  <c r="T78" i="50" s="1"/>
  <c r="R74" i="50"/>
  <c r="T74" i="50" s="1"/>
  <c r="R70" i="50"/>
  <c r="T70" i="50" s="1"/>
  <c r="R66" i="50"/>
  <c r="T66" i="50" s="1"/>
  <c r="R62" i="50"/>
  <c r="T62" i="50" s="1"/>
  <c r="R58" i="50"/>
  <c r="T58" i="50" s="1"/>
  <c r="R54" i="50"/>
  <c r="T54" i="50" s="1"/>
  <c r="R50" i="50"/>
  <c r="T50" i="50" s="1"/>
  <c r="R46" i="50"/>
  <c r="T46" i="50" s="1"/>
  <c r="R42" i="50"/>
  <c r="T42" i="50" s="1"/>
  <c r="R38" i="50"/>
  <c r="T38" i="50" s="1"/>
  <c r="R34" i="50"/>
  <c r="T34" i="50" s="1"/>
  <c r="R30" i="50"/>
  <c r="T30" i="50" s="1"/>
  <c r="R26" i="50"/>
  <c r="T26" i="50" s="1"/>
  <c r="R22" i="50"/>
  <c r="T22" i="50" s="1"/>
  <c r="R14" i="50"/>
  <c r="T14" i="50" s="1"/>
  <c r="R10" i="50"/>
  <c r="T10" i="50" s="1"/>
  <c r="R6" i="50"/>
  <c r="T6" i="50" s="1"/>
  <c r="X136" i="45"/>
  <c r="Z136" i="45" s="1"/>
  <c r="Z127" i="45"/>
  <c r="R90" i="50"/>
  <c r="T90" i="50" s="1"/>
  <c r="X110" i="45"/>
  <c r="Z110" i="45" s="1"/>
  <c r="X108" i="45"/>
  <c r="Z108" i="45" s="1"/>
  <c r="X130" i="45"/>
  <c r="Z130" i="45" s="1"/>
  <c r="Z126" i="45"/>
  <c r="R98" i="50"/>
  <c r="T98" i="50" s="1"/>
  <c r="X112" i="45"/>
  <c r="Z112" i="45" s="1"/>
  <c r="X109" i="45"/>
  <c r="Z109" i="45" s="1"/>
  <c r="X106" i="45"/>
  <c r="Z106" i="45" s="1"/>
  <c r="R18" i="50"/>
  <c r="T18" i="50" s="1"/>
  <c r="R138" i="50"/>
  <c r="T138" i="50" s="1"/>
  <c r="R134" i="50"/>
  <c r="T134" i="50" s="1"/>
  <c r="R126" i="50"/>
  <c r="T126" i="50" s="1"/>
  <c r="R110" i="50"/>
  <c r="T110" i="50" s="1"/>
  <c r="R86" i="50"/>
  <c r="T86" i="50" s="1"/>
  <c r="X115" i="45"/>
  <c r="Z115" i="45" s="1"/>
  <c r="X114" i="45"/>
  <c r="Z114" i="45" s="1"/>
  <c r="X95" i="45"/>
  <c r="Z95" i="45" s="1"/>
  <c r="X92" i="45"/>
  <c r="Z92" i="45" s="1"/>
  <c r="X91" i="45"/>
  <c r="Z91" i="45" s="1"/>
  <c r="X90" i="45"/>
  <c r="Z90" i="45" s="1"/>
  <c r="X89" i="45"/>
  <c r="Z89" i="45" s="1"/>
  <c r="X87" i="45"/>
  <c r="Z87" i="45" s="1"/>
  <c r="X86" i="45"/>
  <c r="Z86" i="45" s="1"/>
  <c r="X85" i="45"/>
  <c r="Z85" i="45" s="1"/>
  <c r="X84" i="45"/>
  <c r="Z84" i="45" s="1"/>
  <c r="X83" i="45"/>
  <c r="Z83" i="45" s="1"/>
  <c r="X82" i="45"/>
  <c r="Z82" i="45" s="1"/>
  <c r="X81" i="45"/>
  <c r="Z81" i="45" s="1"/>
  <c r="Z135" i="45"/>
  <c r="Z128" i="45"/>
  <c r="X105" i="45"/>
  <c r="Z105" i="45" s="1"/>
  <c r="R114" i="50"/>
  <c r="T114" i="50" s="1"/>
  <c r="R102" i="50"/>
  <c r="T102" i="50" s="1"/>
  <c r="R94" i="50"/>
  <c r="T94" i="50" s="1"/>
  <c r="X104" i="45"/>
  <c r="Z104" i="45" s="1"/>
  <c r="X102" i="45"/>
  <c r="Z102" i="45" s="1"/>
  <c r="X99" i="45"/>
  <c r="Z99" i="45" s="1"/>
  <c r="X97" i="45"/>
  <c r="Z97" i="45" s="1"/>
  <c r="Z134" i="45"/>
  <c r="X131" i="45"/>
  <c r="Z131" i="45" s="1"/>
  <c r="X121" i="45"/>
  <c r="Z121" i="45" s="1"/>
  <c r="R122" i="50"/>
  <c r="T122" i="50" s="1"/>
  <c r="X3" i="45"/>
  <c r="Z3" i="45" s="1"/>
  <c r="X94" i="45"/>
  <c r="Z94" i="45" s="1"/>
  <c r="X93" i="45"/>
  <c r="Z93" i="45" s="1"/>
  <c r="X129" i="45"/>
  <c r="Z129" i="45" s="1"/>
  <c r="R130" i="50"/>
  <c r="T130" i="50" s="1"/>
  <c r="R106" i="50"/>
  <c r="T106" i="50" s="1"/>
  <c r="R82" i="50"/>
  <c r="T82" i="50" s="1"/>
  <c r="R5" i="50"/>
  <c r="T5" i="50" s="1"/>
  <c r="R139" i="50"/>
  <c r="T139" i="50" s="1"/>
  <c r="R135" i="50"/>
  <c r="T135" i="50" s="1"/>
  <c r="R131" i="50"/>
  <c r="T131" i="50" s="1"/>
  <c r="R123" i="50"/>
  <c r="T123" i="50" s="1"/>
  <c r="R115" i="50"/>
  <c r="T115" i="50" s="1"/>
  <c r="R111" i="50"/>
  <c r="T111" i="50" s="1"/>
  <c r="R107" i="50"/>
  <c r="T107" i="50" s="1"/>
  <c r="R103" i="50"/>
  <c r="T103" i="50" s="1"/>
  <c r="R99" i="50"/>
  <c r="T99" i="50" s="1"/>
  <c r="R95" i="50"/>
  <c r="T95" i="50" s="1"/>
  <c r="R91" i="50"/>
  <c r="T91" i="50" s="1"/>
  <c r="R87" i="50"/>
  <c r="T87" i="50" s="1"/>
  <c r="R83" i="50"/>
  <c r="T83" i="50" s="1"/>
  <c r="R79" i="50"/>
  <c r="T79" i="50" s="1"/>
  <c r="R75" i="50"/>
  <c r="T75" i="50" s="1"/>
  <c r="R71" i="50"/>
  <c r="T71" i="50" s="1"/>
  <c r="R67" i="50"/>
  <c r="T67" i="50" s="1"/>
  <c r="R63" i="50"/>
  <c r="T63" i="50" s="1"/>
  <c r="R59" i="50"/>
  <c r="T59" i="50" s="1"/>
  <c r="R55" i="50"/>
  <c r="T55" i="50" s="1"/>
  <c r="R51" i="50"/>
  <c r="T51" i="50" s="1"/>
  <c r="R47" i="50"/>
  <c r="T47" i="50" s="1"/>
  <c r="R43" i="50"/>
  <c r="T43" i="50" s="1"/>
  <c r="R39" i="50"/>
  <c r="T39" i="50" s="1"/>
  <c r="R35" i="50"/>
  <c r="T35" i="50" s="1"/>
  <c r="R31" i="50"/>
  <c r="T31" i="50" s="1"/>
  <c r="R27" i="50"/>
  <c r="T27" i="50" s="1"/>
  <c r="R23" i="50"/>
  <c r="T23" i="50" s="1"/>
  <c r="R19" i="50"/>
  <c r="T19" i="50" s="1"/>
  <c r="R15" i="50"/>
  <c r="T15" i="50" s="1"/>
  <c r="R11" i="50"/>
  <c r="T11" i="50" s="1"/>
  <c r="R7" i="50"/>
  <c r="T7" i="50" s="1"/>
  <c r="X79" i="45"/>
  <c r="Z79" i="45" s="1"/>
  <c r="X78" i="45"/>
  <c r="Z78" i="45" s="1"/>
  <c r="X77" i="45"/>
  <c r="Z77" i="45" s="1"/>
  <c r="X76" i="45"/>
  <c r="Z76" i="45" s="1"/>
  <c r="X75" i="45"/>
  <c r="Z75" i="45" s="1"/>
  <c r="X74" i="45"/>
  <c r="Z74" i="45" s="1"/>
  <c r="Z73" i="45"/>
  <c r="X71" i="45"/>
  <c r="Z71" i="45" s="1"/>
  <c r="X70" i="45"/>
  <c r="Z70" i="45" s="1"/>
  <c r="X69" i="45"/>
  <c r="Z69" i="45" s="1"/>
  <c r="X68" i="45"/>
  <c r="Z68" i="45" s="1"/>
  <c r="X67" i="45"/>
  <c r="Z67" i="45" s="1"/>
  <c r="X66" i="45"/>
  <c r="Z66" i="45" s="1"/>
  <c r="X65" i="45"/>
  <c r="Z65" i="45" s="1"/>
  <c r="X63" i="45"/>
  <c r="Z63" i="45" s="1"/>
  <c r="X62" i="45"/>
  <c r="Z62" i="45" s="1"/>
  <c r="X61" i="45"/>
  <c r="Z61" i="45" s="1"/>
  <c r="X60" i="45"/>
  <c r="Z60" i="45" s="1"/>
  <c r="X59" i="45"/>
  <c r="Z59" i="45" s="1"/>
  <c r="X58" i="45"/>
  <c r="Z58" i="45" s="1"/>
  <c r="X57" i="45"/>
  <c r="Z57" i="45" s="1"/>
  <c r="X55" i="45"/>
  <c r="Z55" i="45" s="1"/>
  <c r="X54" i="45"/>
  <c r="Z54" i="45" s="1"/>
  <c r="X53" i="45"/>
  <c r="Z53" i="45" s="1"/>
  <c r="X52" i="45"/>
  <c r="Z52" i="45" s="1"/>
  <c r="X51" i="45"/>
  <c r="Z51" i="45" s="1"/>
  <c r="X50" i="45"/>
  <c r="Z50" i="45" s="1"/>
  <c r="X49" i="45"/>
  <c r="Z49" i="45" s="1"/>
  <c r="Z47" i="45"/>
  <c r="X46" i="45"/>
  <c r="Z46" i="45" s="1"/>
  <c r="X45" i="45"/>
  <c r="Z45" i="45" s="1"/>
  <c r="X44" i="45"/>
  <c r="Z44" i="45" s="1"/>
  <c r="X43" i="45"/>
  <c r="Z43" i="45" s="1"/>
  <c r="X42" i="45"/>
  <c r="Z42" i="45" s="1"/>
  <c r="X41" i="45"/>
  <c r="Z41" i="45" s="1"/>
  <c r="X39" i="45"/>
  <c r="Z39" i="45" s="1"/>
  <c r="X38" i="45"/>
  <c r="Z38" i="45" s="1"/>
  <c r="X37" i="45"/>
  <c r="Z37" i="45" s="1"/>
  <c r="X36" i="45"/>
  <c r="Z36" i="45" s="1"/>
  <c r="X33" i="45"/>
  <c r="Z33" i="45" s="1"/>
  <c r="X31" i="45"/>
  <c r="Z31" i="45" s="1"/>
  <c r="Z30" i="45"/>
  <c r="X29" i="45"/>
  <c r="Z29" i="45" s="1"/>
  <c r="X28" i="45"/>
  <c r="Z28" i="45" s="1"/>
  <c r="X27" i="45"/>
  <c r="Z27" i="45" s="1"/>
  <c r="X26" i="45"/>
  <c r="Z26" i="45" s="1"/>
  <c r="X25" i="45"/>
  <c r="Z25" i="45" s="1"/>
  <c r="X23" i="45"/>
  <c r="Z23" i="45" s="1"/>
  <c r="X22" i="45"/>
  <c r="Z22" i="45" s="1"/>
  <c r="X21" i="45"/>
  <c r="Z21" i="45" s="1"/>
  <c r="X20" i="45"/>
  <c r="Z20" i="45" s="1"/>
  <c r="X17" i="45"/>
  <c r="Z17" i="45" s="1"/>
  <c r="X15" i="45"/>
  <c r="Z15" i="45" s="1"/>
  <c r="X14" i="45"/>
  <c r="Z14" i="45" s="1"/>
  <c r="X13" i="45"/>
  <c r="Z13" i="45" s="1"/>
  <c r="X12" i="45"/>
  <c r="Z12" i="45" s="1"/>
  <c r="X11" i="45"/>
  <c r="Z11" i="45" s="1"/>
  <c r="X9" i="45"/>
  <c r="Z9" i="45" s="1"/>
  <c r="X7" i="45"/>
  <c r="Z7" i="45" s="1"/>
  <c r="X6" i="45"/>
  <c r="Z6" i="45" s="1"/>
  <c r="X5" i="45"/>
  <c r="Z5" i="45" s="1"/>
  <c r="X4" i="45"/>
  <c r="Z4" i="45" s="1"/>
  <c r="R80" i="50"/>
  <c r="T80" i="50" s="1"/>
  <c r="R76" i="50"/>
  <c r="T76" i="50" s="1"/>
  <c r="R72" i="50"/>
  <c r="T72" i="50" s="1"/>
  <c r="R68" i="50"/>
  <c r="T68" i="50" s="1"/>
  <c r="R64" i="50"/>
  <c r="T64" i="50" s="1"/>
  <c r="R60" i="50"/>
  <c r="T60" i="50" s="1"/>
  <c r="R56" i="50"/>
  <c r="T56" i="50" s="1"/>
  <c r="R52" i="50"/>
  <c r="T52" i="50" s="1"/>
  <c r="R48" i="50"/>
  <c r="T48" i="50" s="1"/>
  <c r="R44" i="50"/>
  <c r="T44" i="50" s="1"/>
  <c r="R40" i="50"/>
  <c r="T40" i="50" s="1"/>
  <c r="R32" i="50"/>
  <c r="T32" i="50" s="1"/>
  <c r="R28" i="50"/>
  <c r="T28" i="50" s="1"/>
  <c r="R24" i="50"/>
  <c r="T24" i="50" s="1"/>
  <c r="R16" i="50"/>
  <c r="T16" i="50" s="1"/>
  <c r="R12" i="50"/>
  <c r="T12" i="50" s="1"/>
  <c r="R8" i="50"/>
  <c r="T8" i="50" s="1"/>
  <c r="R136" i="50"/>
  <c r="T136" i="50" s="1"/>
  <c r="R132" i="50"/>
  <c r="T132" i="50" s="1"/>
  <c r="R128" i="50"/>
  <c r="T128" i="50" s="1"/>
  <c r="R124" i="50"/>
  <c r="T124" i="50" s="1"/>
  <c r="R112" i="50"/>
  <c r="T112" i="50" s="1"/>
  <c r="R108" i="50"/>
  <c r="T108" i="50" s="1"/>
  <c r="R104" i="50"/>
  <c r="T104" i="50" s="1"/>
  <c r="R100" i="50"/>
  <c r="T100" i="50" s="1"/>
  <c r="R96" i="50"/>
  <c r="T96" i="50" s="1"/>
  <c r="R92" i="50"/>
  <c r="T92" i="50" s="1"/>
  <c r="R88" i="50"/>
  <c r="T88" i="50" s="1"/>
  <c r="R84" i="50"/>
  <c r="T84" i="50" s="1"/>
  <c r="R137" i="50"/>
  <c r="T137" i="50" s="1"/>
  <c r="R133" i="50"/>
  <c r="T133" i="50" s="1"/>
  <c r="R129" i="50"/>
  <c r="T129" i="50" s="1"/>
  <c r="R125" i="50"/>
  <c r="T125" i="50" s="1"/>
  <c r="R113" i="50"/>
  <c r="T113" i="50" s="1"/>
  <c r="R109" i="50"/>
  <c r="T109" i="50" s="1"/>
  <c r="R105" i="50"/>
  <c r="T105" i="50" s="1"/>
  <c r="R101" i="50"/>
  <c r="T101" i="50" s="1"/>
  <c r="R97" i="50"/>
  <c r="T97" i="50" s="1"/>
  <c r="R93" i="50"/>
  <c r="T93" i="50" s="1"/>
  <c r="R89" i="50"/>
  <c r="T89" i="50" s="1"/>
  <c r="R85" i="50"/>
  <c r="T85" i="50" s="1"/>
  <c r="R81" i="50"/>
  <c r="T81" i="50" s="1"/>
  <c r="R77" i="50"/>
  <c r="T77" i="50" s="1"/>
  <c r="R73" i="50"/>
  <c r="T73" i="50" s="1"/>
  <c r="R69" i="50"/>
  <c r="T69" i="50" s="1"/>
  <c r="R65" i="50"/>
  <c r="T65" i="50" s="1"/>
  <c r="R61" i="50"/>
  <c r="T61" i="50" s="1"/>
  <c r="R57" i="50"/>
  <c r="T57" i="50" s="1"/>
  <c r="R53" i="50"/>
  <c r="T53" i="50" s="1"/>
  <c r="R49" i="50"/>
  <c r="T49" i="50" s="1"/>
  <c r="R45" i="50"/>
  <c r="T45" i="50" s="1"/>
  <c r="R41" i="50"/>
  <c r="T41" i="50" s="1"/>
  <c r="R33" i="50"/>
  <c r="T33" i="50" s="1"/>
  <c r="R29" i="50"/>
  <c r="T29" i="50" s="1"/>
  <c r="R25" i="50"/>
  <c r="T25" i="50" s="1"/>
  <c r="R17" i="50"/>
  <c r="T17" i="50" s="1"/>
  <c r="R13" i="50"/>
  <c r="T13" i="50" s="1"/>
  <c r="R9" i="50"/>
  <c r="T9" i="50" s="1"/>
  <c r="Z35" i="45"/>
  <c r="AA6" i="48"/>
  <c r="AA7" i="48"/>
  <c r="AA8" i="48"/>
  <c r="AA9" i="48"/>
  <c r="AA10" i="48"/>
  <c r="AA11" i="48"/>
  <c r="AA12" i="48"/>
  <c r="AA13" i="48"/>
  <c r="AA14" i="48"/>
  <c r="AA15" i="48"/>
  <c r="AA16" i="48"/>
  <c r="AA17" i="48"/>
  <c r="AA18" i="48"/>
  <c r="AA19" i="48"/>
  <c r="AA20" i="48"/>
  <c r="AA21" i="48"/>
  <c r="AA22" i="48"/>
  <c r="AA23" i="48"/>
  <c r="AA24" i="48"/>
  <c r="AA25" i="48"/>
  <c r="AA26" i="48"/>
  <c r="AA27" i="48"/>
  <c r="AA28" i="48"/>
  <c r="AA29" i="48"/>
  <c r="AA30" i="48"/>
  <c r="AA31" i="48"/>
  <c r="AA32" i="48"/>
  <c r="AA33" i="48"/>
  <c r="AA34" i="48"/>
  <c r="AA35" i="48"/>
  <c r="AA36" i="48"/>
  <c r="AA37" i="48"/>
  <c r="AA38" i="48"/>
  <c r="AA39" i="48"/>
  <c r="AA40" i="48"/>
  <c r="AA41" i="48"/>
  <c r="AA42" i="48"/>
  <c r="AA43" i="48"/>
  <c r="AA44" i="48"/>
  <c r="AA45" i="48"/>
  <c r="AA46" i="48"/>
  <c r="AA47" i="48"/>
  <c r="AA48" i="48"/>
  <c r="AA49" i="48"/>
  <c r="AA50" i="48"/>
  <c r="AA51" i="48"/>
  <c r="AA52" i="48"/>
  <c r="AA53" i="48"/>
  <c r="AA54" i="48"/>
  <c r="AA55" i="48"/>
  <c r="AA56" i="48"/>
  <c r="AA57" i="48"/>
  <c r="AA58" i="48"/>
  <c r="AA59" i="48"/>
  <c r="AA60" i="48"/>
  <c r="AA61" i="48"/>
  <c r="AA62" i="48"/>
  <c r="AA63" i="48"/>
  <c r="AA64" i="48"/>
  <c r="AA65" i="48"/>
  <c r="AA66" i="48"/>
  <c r="AA67" i="48"/>
  <c r="AA68" i="48"/>
  <c r="AA69" i="48"/>
  <c r="AA70" i="48"/>
  <c r="AA71" i="48"/>
  <c r="AA72" i="48"/>
  <c r="AA73" i="48"/>
  <c r="AA74" i="48"/>
  <c r="AA75" i="48"/>
  <c r="AA76" i="48"/>
  <c r="AA77" i="48"/>
  <c r="AA78" i="48"/>
  <c r="AA79" i="48"/>
  <c r="AA80" i="48"/>
  <c r="AA81" i="48"/>
  <c r="AA82" i="48"/>
  <c r="AA83" i="48"/>
  <c r="AA84" i="48"/>
  <c r="AA85" i="48"/>
  <c r="AA86" i="48"/>
  <c r="AA87" i="48"/>
  <c r="AA88" i="48"/>
  <c r="AA89" i="48"/>
  <c r="AA90" i="48"/>
  <c r="AA91" i="48"/>
  <c r="AA92" i="48"/>
  <c r="AA93" i="48"/>
  <c r="AA94" i="48"/>
  <c r="AA95" i="48"/>
  <c r="AA96" i="48"/>
  <c r="AA97" i="48"/>
  <c r="AA98" i="48"/>
  <c r="AA99" i="48"/>
  <c r="AA100" i="48"/>
  <c r="AA101" i="48"/>
  <c r="AA102" i="48"/>
  <c r="AA103" i="48"/>
  <c r="AA104" i="48"/>
  <c r="AA105" i="48"/>
  <c r="AA106" i="48"/>
  <c r="AA107" i="48"/>
  <c r="AA108" i="48"/>
  <c r="AA109" i="48"/>
  <c r="AA110" i="48"/>
  <c r="AA111" i="48"/>
  <c r="AA112" i="48"/>
  <c r="AA113" i="48"/>
  <c r="AA114" i="48"/>
  <c r="AA115" i="48"/>
  <c r="AA116" i="48"/>
  <c r="AA117" i="48"/>
  <c r="AA118" i="48"/>
  <c r="AA119" i="48"/>
  <c r="AA120" i="48"/>
  <c r="AA121" i="48"/>
  <c r="AA122" i="48"/>
  <c r="AA123" i="48"/>
  <c r="AA124" i="48"/>
  <c r="AA125" i="48"/>
  <c r="AA126" i="48"/>
  <c r="AA127" i="48"/>
  <c r="AA128" i="48"/>
  <c r="AA129" i="48"/>
  <c r="AA130" i="48"/>
  <c r="AA131" i="48"/>
  <c r="AA132" i="48"/>
  <c r="AA133" i="48"/>
  <c r="AA134" i="48"/>
  <c r="AA135" i="48"/>
  <c r="AA136" i="48"/>
  <c r="AA137" i="48"/>
  <c r="AA138" i="48"/>
  <c r="AA139" i="48"/>
  <c r="AA140" i="48"/>
  <c r="AA141" i="48"/>
  <c r="AA142" i="48"/>
  <c r="AA143" i="48"/>
  <c r="AA144" i="48"/>
  <c r="AA145" i="48"/>
  <c r="AA146" i="48"/>
  <c r="AA147" i="48"/>
  <c r="AA148" i="48"/>
  <c r="AA149" i="48"/>
  <c r="AA150" i="48"/>
  <c r="AA151" i="48"/>
  <c r="AA152" i="48"/>
  <c r="AA153" i="48"/>
  <c r="AA154" i="48"/>
  <c r="AA155" i="48"/>
  <c r="AA156" i="48"/>
  <c r="AA157" i="48"/>
  <c r="AA158" i="48"/>
  <c r="AA159" i="48"/>
  <c r="AA160" i="48"/>
  <c r="AA161" i="48"/>
  <c r="AA162" i="48"/>
  <c r="AA163" i="48"/>
  <c r="AA164" i="48"/>
  <c r="AA165" i="48"/>
  <c r="AA166" i="48"/>
  <c r="AA167" i="48"/>
  <c r="AA168" i="48"/>
  <c r="AA169" i="48"/>
  <c r="AA170" i="48"/>
  <c r="AA171" i="48"/>
  <c r="AA172" i="48"/>
  <c r="AA173" i="48"/>
  <c r="AA174" i="48"/>
  <c r="AA175" i="48"/>
  <c r="AA176" i="48"/>
  <c r="AA177" i="48"/>
  <c r="AA178" i="48"/>
  <c r="AA179" i="48"/>
  <c r="AA180" i="48"/>
  <c r="AA181" i="48"/>
  <c r="AA182" i="48"/>
  <c r="AA183" i="48"/>
  <c r="AA184" i="48"/>
  <c r="AA185" i="48"/>
  <c r="AA186" i="48"/>
  <c r="AA187" i="48"/>
  <c r="AA188" i="48"/>
  <c r="AA189" i="48"/>
  <c r="AA190" i="48"/>
  <c r="AA191" i="48"/>
  <c r="AA192" i="48"/>
  <c r="AA193" i="48"/>
  <c r="AA194" i="48"/>
  <c r="AA195" i="48"/>
  <c r="AA196" i="48"/>
  <c r="AA197" i="48"/>
  <c r="AA198" i="48"/>
  <c r="AA199" i="48"/>
  <c r="AA200" i="48"/>
  <c r="AA201" i="48"/>
  <c r="AA202" i="48"/>
  <c r="AA203" i="48"/>
  <c r="AA204" i="48"/>
  <c r="AA205" i="48"/>
  <c r="AA206" i="48"/>
  <c r="AA207" i="48"/>
  <c r="AA208" i="48"/>
  <c r="AA209" i="48"/>
  <c r="AA210" i="48"/>
  <c r="AA211" i="48"/>
  <c r="AA212" i="48"/>
  <c r="AA213" i="48"/>
  <c r="AA214" i="48"/>
  <c r="AA215" i="48"/>
  <c r="AA216" i="48"/>
  <c r="AA217" i="48"/>
  <c r="AA218" i="48"/>
  <c r="AA219" i="48"/>
  <c r="AA220" i="48"/>
  <c r="AA221" i="48"/>
  <c r="AA222" i="48"/>
  <c r="AA223" i="48"/>
  <c r="AA224" i="48"/>
  <c r="AA225" i="48"/>
  <c r="AA226" i="48"/>
  <c r="AA227" i="48"/>
  <c r="AA228" i="48"/>
  <c r="AA229" i="48"/>
  <c r="AA230" i="48"/>
  <c r="AA231" i="48"/>
  <c r="AA232" i="48"/>
  <c r="AA233" i="48"/>
  <c r="AA234" i="48"/>
  <c r="AA235" i="48"/>
  <c r="AA236" i="48"/>
  <c r="AA237" i="48"/>
  <c r="AA238" i="48"/>
  <c r="AA239" i="48"/>
  <c r="AA240" i="48"/>
  <c r="AA241" i="48"/>
  <c r="AA242" i="48"/>
  <c r="AA243" i="48"/>
  <c r="AA244" i="48"/>
  <c r="AA245" i="48"/>
  <c r="AA246" i="48"/>
  <c r="AA247" i="48"/>
  <c r="AA248" i="48"/>
  <c r="AA249" i="48"/>
  <c r="AA250" i="48"/>
  <c r="AA251" i="48"/>
  <c r="AA252" i="48"/>
  <c r="AA253" i="48"/>
  <c r="AA254" i="48"/>
  <c r="AA255" i="48"/>
  <c r="AA256" i="48"/>
  <c r="AA257" i="48"/>
  <c r="AA258" i="48"/>
  <c r="AA259" i="48"/>
  <c r="AA260" i="48"/>
  <c r="AA261" i="48"/>
  <c r="AA262" i="48"/>
  <c r="AA263" i="48"/>
  <c r="AA264" i="48"/>
  <c r="AA265" i="48"/>
  <c r="AA266" i="48"/>
  <c r="AA267" i="48"/>
  <c r="AA268" i="48"/>
  <c r="AA269" i="48"/>
  <c r="AA270" i="48"/>
  <c r="AA271" i="48"/>
  <c r="AA272" i="48"/>
  <c r="AA273" i="48"/>
  <c r="AA274" i="48"/>
  <c r="AA275" i="48"/>
  <c r="AA276" i="48"/>
  <c r="AA277" i="48"/>
  <c r="AA278" i="48"/>
  <c r="AA279" i="48"/>
  <c r="AA280" i="48"/>
  <c r="AA281" i="48"/>
  <c r="AA282" i="48"/>
  <c r="AA283" i="48"/>
  <c r="AA284" i="48"/>
  <c r="AA285" i="48"/>
  <c r="AA286" i="48"/>
  <c r="AA287" i="48"/>
  <c r="AA288" i="48"/>
  <c r="AA289" i="48"/>
  <c r="AA290" i="48"/>
  <c r="AA291" i="48"/>
  <c r="AA292" i="48"/>
  <c r="AA293" i="48"/>
  <c r="AA294" i="48"/>
  <c r="AA295" i="48"/>
  <c r="AA296" i="48"/>
  <c r="AA297" i="48"/>
  <c r="AA298" i="48"/>
  <c r="AA299" i="48"/>
  <c r="AA300" i="48"/>
  <c r="AA301" i="48"/>
  <c r="AA302" i="48"/>
  <c r="AA303" i="48"/>
  <c r="AA304" i="48"/>
  <c r="AA305" i="48"/>
  <c r="AA306" i="48"/>
  <c r="AA307" i="48"/>
  <c r="AA308" i="48"/>
  <c r="AA309" i="48"/>
  <c r="AA310" i="48"/>
  <c r="AA311" i="48"/>
  <c r="AA312" i="48"/>
  <c r="AA313" i="48"/>
  <c r="AA314" i="48"/>
  <c r="AA315" i="48"/>
  <c r="AA316" i="48"/>
  <c r="AA317" i="48"/>
  <c r="AA318" i="48"/>
  <c r="AA319" i="48"/>
  <c r="AA320" i="48"/>
  <c r="AA321" i="48"/>
  <c r="AA322" i="48"/>
  <c r="AA323" i="48"/>
  <c r="AA324" i="48"/>
  <c r="AA325" i="48"/>
  <c r="AA326" i="48"/>
  <c r="AA5" i="48"/>
  <c r="Z56" i="28"/>
  <c r="Z55" i="28"/>
  <c r="Z54" i="28"/>
  <c r="Z53" i="28"/>
  <c r="Z51" i="28"/>
  <c r="Z49" i="28"/>
  <c r="Z48" i="28"/>
  <c r="Z47" i="28"/>
  <c r="Z46" i="28"/>
  <c r="Z45" i="28"/>
  <c r="Z44" i="28"/>
  <c r="Z43" i="28"/>
  <c r="Z42" i="28"/>
  <c r="H1" i="45"/>
  <c r="K36" i="28"/>
  <c r="J37" i="50" l="1"/>
  <c r="R37" i="50" s="1"/>
  <c r="T37" i="50" s="1"/>
  <c r="K34" i="45"/>
  <c r="X34" i="45" s="1"/>
  <c r="Z34" i="45" s="1"/>
  <c r="J36" i="50"/>
  <c r="R36" i="50" s="1"/>
  <c r="T36" i="50" s="1"/>
  <c r="H16" i="46"/>
  <c r="A24" i="41"/>
  <c r="C24" i="41"/>
  <c r="B25" i="41" s="1"/>
  <c r="A25" i="41"/>
  <c r="C25" i="41"/>
  <c r="A26" i="41"/>
  <c r="C26" i="41"/>
  <c r="B27" i="41" s="1"/>
  <c r="A27" i="41"/>
  <c r="C27" i="41"/>
  <c r="B28" i="41" s="1"/>
  <c r="A28" i="41"/>
  <c r="C28" i="41"/>
  <c r="B29" i="41" s="1"/>
  <c r="A29" i="41"/>
  <c r="C29" i="41"/>
  <c r="B30" i="41" s="1"/>
  <c r="A30" i="41"/>
  <c r="C30" i="41"/>
  <c r="A31" i="41"/>
  <c r="C31" i="41"/>
  <c r="B32" i="41" s="1"/>
  <c r="A32" i="41"/>
  <c r="C32" i="41"/>
  <c r="B33" i="41" s="1"/>
  <c r="A33" i="41"/>
  <c r="C33" i="41"/>
  <c r="A34" i="41"/>
  <c r="C34" i="41"/>
  <c r="B35" i="41" s="1"/>
  <c r="A35" i="41"/>
  <c r="C35" i="41"/>
  <c r="B36" i="41" s="1"/>
  <c r="A36" i="41"/>
  <c r="C36" i="41"/>
  <c r="B37" i="41" s="1"/>
  <c r="A37" i="41"/>
  <c r="C37" i="41"/>
  <c r="A38" i="41"/>
  <c r="C38" i="41"/>
  <c r="B39" i="41" s="1"/>
  <c r="A39" i="41"/>
  <c r="C39" i="41"/>
  <c r="B40" i="41" s="1"/>
  <c r="A40" i="41"/>
  <c r="C40" i="41"/>
  <c r="B41" i="41" s="1"/>
  <c r="A41" i="41"/>
  <c r="C41" i="41"/>
  <c r="A42" i="41"/>
  <c r="C42" i="41"/>
  <c r="B43" i="41" s="1"/>
  <c r="A43" i="41"/>
  <c r="C43" i="41"/>
  <c r="B44" i="41" s="1"/>
  <c r="A44" i="41"/>
  <c r="C44" i="41"/>
  <c r="B45" i="41" s="1"/>
  <c r="A45" i="41"/>
  <c r="C45" i="41"/>
  <c r="A46" i="41"/>
  <c r="C46" i="41"/>
  <c r="B47" i="41" s="1"/>
  <c r="A47" i="41"/>
  <c r="C47" i="41"/>
  <c r="B48" i="41" s="1"/>
  <c r="A48" i="41"/>
  <c r="C48" i="41"/>
  <c r="B49" i="41" s="1"/>
  <c r="A49" i="41"/>
  <c r="C49" i="41"/>
  <c r="A50" i="41"/>
  <c r="C50" i="41"/>
  <c r="B51" i="41" s="1"/>
  <c r="A51" i="41"/>
  <c r="C51" i="41"/>
  <c r="B52" i="41" s="1"/>
  <c r="A52" i="41"/>
  <c r="C52" i="41"/>
  <c r="A53" i="41"/>
  <c r="C53" i="41"/>
  <c r="A54" i="41"/>
  <c r="C54" i="41"/>
  <c r="B55" i="41" s="1"/>
  <c r="A55" i="41"/>
  <c r="C55" i="41"/>
  <c r="B56" i="41" s="1"/>
  <c r="A56" i="41"/>
  <c r="C56" i="41"/>
  <c r="A57" i="41"/>
  <c r="C57" i="41"/>
  <c r="A58" i="41"/>
  <c r="C58" i="41"/>
  <c r="B59" i="41" s="1"/>
  <c r="A59" i="41"/>
  <c r="C59" i="41"/>
  <c r="B60" i="41" s="1"/>
  <c r="A60" i="41"/>
  <c r="C60" i="41"/>
  <c r="B61" i="41" s="1"/>
  <c r="A61" i="41"/>
  <c r="C61" i="41"/>
  <c r="A62" i="41"/>
  <c r="C62" i="41"/>
  <c r="B63" i="41" s="1"/>
  <c r="A63" i="41"/>
  <c r="C63" i="41"/>
  <c r="B64" i="41" s="1"/>
  <c r="A64" i="41"/>
  <c r="C64" i="41"/>
  <c r="A65" i="41"/>
  <c r="C65" i="41"/>
  <c r="A66" i="41"/>
  <c r="C66" i="41"/>
  <c r="B67" i="41" s="1"/>
  <c r="A67" i="41"/>
  <c r="C67" i="41"/>
  <c r="B68" i="41" s="1"/>
  <c r="A68" i="41"/>
  <c r="C68" i="41"/>
  <c r="B69" i="41" s="1"/>
  <c r="A69" i="41"/>
  <c r="C69" i="41"/>
  <c r="A70" i="41"/>
  <c r="C70" i="41"/>
  <c r="B71" i="41" s="1"/>
  <c r="A71" i="41"/>
  <c r="C71" i="41"/>
  <c r="B72" i="41" s="1"/>
  <c r="A72" i="41"/>
  <c r="C72" i="41"/>
  <c r="A73" i="41"/>
  <c r="C73" i="41"/>
  <c r="A74" i="41"/>
  <c r="C74" i="41"/>
  <c r="B75" i="41" s="1"/>
  <c r="A75" i="41"/>
  <c r="C75" i="41"/>
  <c r="A74" i="36"/>
  <c r="C74" i="36"/>
  <c r="B75" i="36" s="1"/>
  <c r="A75" i="36"/>
  <c r="C75" i="36"/>
  <c r="A67" i="36"/>
  <c r="C67" i="36"/>
  <c r="A68" i="36"/>
  <c r="C68" i="36"/>
  <c r="A69" i="36"/>
  <c r="C69" i="36"/>
  <c r="B70" i="36" s="1"/>
  <c r="A70" i="36"/>
  <c r="C70" i="36"/>
  <c r="B71" i="36" s="1"/>
  <c r="A71" i="36"/>
  <c r="C71" i="36"/>
  <c r="A72" i="36"/>
  <c r="C72" i="36"/>
  <c r="A73" i="36"/>
  <c r="C73" i="36"/>
  <c r="B74" i="36" s="1"/>
  <c r="A24" i="36"/>
  <c r="C24" i="36"/>
  <c r="B25" i="36" s="1"/>
  <c r="A25" i="36"/>
  <c r="C25" i="36"/>
  <c r="B26" i="36" s="1"/>
  <c r="A26" i="36"/>
  <c r="C26" i="36"/>
  <c r="A27" i="36"/>
  <c r="C27" i="36"/>
  <c r="B28" i="36" s="1"/>
  <c r="A28" i="36"/>
  <c r="C28" i="36"/>
  <c r="B29" i="36" s="1"/>
  <c r="A29" i="36"/>
  <c r="C29" i="36"/>
  <c r="B30" i="36" s="1"/>
  <c r="A30" i="36"/>
  <c r="C30" i="36"/>
  <c r="B31" i="36" s="1"/>
  <c r="A31" i="36"/>
  <c r="C31" i="36"/>
  <c r="B32" i="36" s="1"/>
  <c r="A32" i="36"/>
  <c r="C32" i="36"/>
  <c r="A33" i="36"/>
  <c r="C33" i="36"/>
  <c r="B34" i="36" s="1"/>
  <c r="A34" i="36"/>
  <c r="C34" i="36"/>
  <c r="B35" i="36" s="1"/>
  <c r="A35" i="36"/>
  <c r="C35" i="36"/>
  <c r="B36" i="36" s="1"/>
  <c r="A36" i="36"/>
  <c r="C36" i="36"/>
  <c r="B37" i="36" s="1"/>
  <c r="A37" i="36"/>
  <c r="C37" i="36"/>
  <c r="B38" i="36" s="1"/>
  <c r="A38" i="36"/>
  <c r="C38" i="36"/>
  <c r="B39" i="36" s="1"/>
  <c r="A39" i="36"/>
  <c r="C39" i="36"/>
  <c r="B40" i="36" s="1"/>
  <c r="A40" i="36"/>
  <c r="C40" i="36"/>
  <c r="B41" i="36" s="1"/>
  <c r="A41" i="36"/>
  <c r="C41" i="36"/>
  <c r="B42" i="36" s="1"/>
  <c r="A42" i="36"/>
  <c r="C42" i="36"/>
  <c r="B43" i="36" s="1"/>
  <c r="A43" i="36"/>
  <c r="C43" i="36"/>
  <c r="B44" i="36" s="1"/>
  <c r="A44" i="36"/>
  <c r="C44" i="36"/>
  <c r="B45" i="36" s="1"/>
  <c r="A45" i="36"/>
  <c r="C45" i="36"/>
  <c r="B46" i="36" s="1"/>
  <c r="A46" i="36"/>
  <c r="C46" i="36"/>
  <c r="B47" i="36" s="1"/>
  <c r="A47" i="36"/>
  <c r="C47" i="36"/>
  <c r="B48" i="36" s="1"/>
  <c r="A48" i="36"/>
  <c r="C48" i="36"/>
  <c r="A49" i="36"/>
  <c r="C49" i="36"/>
  <c r="B50" i="36" s="1"/>
  <c r="A50" i="36"/>
  <c r="C50" i="36"/>
  <c r="B51" i="36" s="1"/>
  <c r="A51" i="36"/>
  <c r="C51" i="36"/>
  <c r="B52" i="36" s="1"/>
  <c r="A52" i="36"/>
  <c r="C52" i="36"/>
  <c r="B53" i="36" s="1"/>
  <c r="A53" i="36"/>
  <c r="C53" i="36"/>
  <c r="B54" i="36" s="1"/>
  <c r="A54" i="36"/>
  <c r="C54" i="36"/>
  <c r="B55" i="36" s="1"/>
  <c r="A55" i="36"/>
  <c r="C55" i="36"/>
  <c r="B56" i="36" s="1"/>
  <c r="A56" i="36"/>
  <c r="C56" i="36"/>
  <c r="B57" i="36" s="1"/>
  <c r="A57" i="36"/>
  <c r="C57" i="36"/>
  <c r="B58" i="36" s="1"/>
  <c r="A58" i="36"/>
  <c r="C58" i="36"/>
  <c r="B59" i="36" s="1"/>
  <c r="A59" i="36"/>
  <c r="C59" i="36"/>
  <c r="B60" i="36" s="1"/>
  <c r="A60" i="36"/>
  <c r="C60" i="36"/>
  <c r="B61" i="36" s="1"/>
  <c r="A61" i="36"/>
  <c r="C61" i="36"/>
  <c r="B62" i="36" s="1"/>
  <c r="A62" i="36"/>
  <c r="C62" i="36"/>
  <c r="B63" i="36" s="1"/>
  <c r="A63" i="36"/>
  <c r="C63" i="36"/>
  <c r="B64" i="36" s="1"/>
  <c r="A64" i="36"/>
  <c r="C64" i="36"/>
  <c r="B65" i="36" s="1"/>
  <c r="A65" i="36"/>
  <c r="C65" i="36"/>
  <c r="B66" i="36" s="1"/>
  <c r="A66" i="36"/>
  <c r="C66" i="36"/>
  <c r="B67" i="36" s="1"/>
  <c r="A24" i="35"/>
  <c r="C24" i="35"/>
  <c r="B25" i="35" s="1"/>
  <c r="A25" i="35"/>
  <c r="C25" i="35"/>
  <c r="B26" i="35" s="1"/>
  <c r="A26" i="35"/>
  <c r="C26" i="35"/>
  <c r="B27" i="35" s="1"/>
  <c r="A27" i="35"/>
  <c r="C27" i="35"/>
  <c r="B28" i="35" s="1"/>
  <c r="A28" i="35"/>
  <c r="C28" i="35"/>
  <c r="B29" i="35" s="1"/>
  <c r="A29" i="35"/>
  <c r="C29" i="35"/>
  <c r="A30" i="35"/>
  <c r="C30" i="35"/>
  <c r="B31" i="35" s="1"/>
  <c r="A31" i="35"/>
  <c r="C31" i="35"/>
  <c r="B32" i="35" s="1"/>
  <c r="A32" i="35"/>
  <c r="C32" i="35"/>
  <c r="B33" i="35" s="1"/>
  <c r="A33" i="35"/>
  <c r="C33" i="35"/>
  <c r="B34" i="35" s="1"/>
  <c r="A34" i="35"/>
  <c r="C34" i="35"/>
  <c r="B35" i="35" s="1"/>
  <c r="A35" i="35"/>
  <c r="C35" i="35"/>
  <c r="B36" i="35" s="1"/>
  <c r="A36" i="35"/>
  <c r="C36" i="35"/>
  <c r="B37" i="35" s="1"/>
  <c r="A37" i="35"/>
  <c r="C37" i="35"/>
  <c r="B38" i="35" s="1"/>
  <c r="A38" i="35"/>
  <c r="C38" i="35"/>
  <c r="B39" i="35" s="1"/>
  <c r="A39" i="35"/>
  <c r="C39" i="35"/>
  <c r="B40" i="35" s="1"/>
  <c r="A40" i="35"/>
  <c r="C40" i="35"/>
  <c r="B41" i="35" s="1"/>
  <c r="A41" i="35"/>
  <c r="C41" i="35"/>
  <c r="A42" i="35"/>
  <c r="C42" i="35"/>
  <c r="B43" i="35" s="1"/>
  <c r="A43" i="35"/>
  <c r="C43" i="35"/>
  <c r="B44" i="35" s="1"/>
  <c r="A44" i="35"/>
  <c r="C44" i="35"/>
  <c r="B45" i="35" s="1"/>
  <c r="A45" i="35"/>
  <c r="C45" i="35"/>
  <c r="B46" i="35" s="1"/>
  <c r="A46" i="35"/>
  <c r="C46" i="35"/>
  <c r="B47" i="35" s="1"/>
  <c r="A47" i="35"/>
  <c r="C47" i="35"/>
  <c r="B48" i="35" s="1"/>
  <c r="A48" i="35"/>
  <c r="C48" i="35"/>
  <c r="B49" i="35" s="1"/>
  <c r="A49" i="35"/>
  <c r="C49" i="35"/>
  <c r="B50" i="35" s="1"/>
  <c r="A50" i="35"/>
  <c r="C50" i="35"/>
  <c r="B51" i="35" s="1"/>
  <c r="A51" i="35"/>
  <c r="C51" i="35"/>
  <c r="B52" i="35" s="1"/>
  <c r="A52" i="35"/>
  <c r="C52" i="35"/>
  <c r="B53" i="35" s="1"/>
  <c r="A53" i="35"/>
  <c r="C53" i="35"/>
  <c r="B54" i="35" s="1"/>
  <c r="A54" i="35"/>
  <c r="C54" i="35"/>
  <c r="B55" i="35" s="1"/>
  <c r="A55" i="35"/>
  <c r="C55" i="35"/>
  <c r="B56" i="35" s="1"/>
  <c r="A56" i="35"/>
  <c r="C56" i="35"/>
  <c r="B57" i="35" s="1"/>
  <c r="A57" i="35"/>
  <c r="C57" i="35"/>
  <c r="A58" i="35"/>
  <c r="C58" i="35"/>
  <c r="B59" i="35" s="1"/>
  <c r="A59" i="35"/>
  <c r="C59" i="35"/>
  <c r="B60" i="35" s="1"/>
  <c r="A60" i="35"/>
  <c r="C60" i="35"/>
  <c r="B61" i="35" s="1"/>
  <c r="A61" i="35"/>
  <c r="C61" i="35"/>
  <c r="B62" i="35" s="1"/>
  <c r="A62" i="35"/>
  <c r="C62" i="35"/>
  <c r="B63" i="35" s="1"/>
  <c r="A63" i="35"/>
  <c r="C63" i="35"/>
  <c r="B64" i="35" s="1"/>
  <c r="A64" i="35"/>
  <c r="C64" i="35"/>
  <c r="B65" i="35" s="1"/>
  <c r="A65" i="35"/>
  <c r="C65" i="35"/>
  <c r="A66" i="35"/>
  <c r="C66" i="35"/>
  <c r="B67" i="35" s="1"/>
  <c r="A67" i="35"/>
  <c r="C67" i="35"/>
  <c r="B68" i="35" s="1"/>
  <c r="A68" i="35"/>
  <c r="C68" i="35"/>
  <c r="B69" i="35" s="1"/>
  <c r="A69" i="35"/>
  <c r="C69" i="35"/>
  <c r="A70" i="35"/>
  <c r="C70" i="35"/>
  <c r="B71" i="35" s="1"/>
  <c r="A71" i="35"/>
  <c r="C71" i="35"/>
  <c r="B72" i="35" s="1"/>
  <c r="A72" i="35"/>
  <c r="C72" i="35"/>
  <c r="B73" i="35" s="1"/>
  <c r="A73" i="35"/>
  <c r="C73" i="35"/>
  <c r="B74" i="35" s="1"/>
  <c r="A74" i="35"/>
  <c r="C74" i="35"/>
  <c r="B75" i="35" s="1"/>
  <c r="A75" i="35"/>
  <c r="C75" i="35"/>
  <c r="A24" i="34"/>
  <c r="C24" i="34"/>
  <c r="B25" i="34" s="1"/>
  <c r="A25" i="34"/>
  <c r="C25" i="34"/>
  <c r="A26" i="34"/>
  <c r="C26" i="34"/>
  <c r="B27" i="34" s="1"/>
  <c r="A27" i="34"/>
  <c r="C27" i="34"/>
  <c r="B28" i="34" s="1"/>
  <c r="A28" i="34"/>
  <c r="C28" i="34"/>
  <c r="A29" i="34"/>
  <c r="C29" i="34"/>
  <c r="A30" i="34"/>
  <c r="C30" i="34"/>
  <c r="B31" i="34" s="1"/>
  <c r="A31" i="34"/>
  <c r="C31" i="34"/>
  <c r="B32" i="34" s="1"/>
  <c r="A32" i="34"/>
  <c r="C32" i="34"/>
  <c r="B33" i="34" s="1"/>
  <c r="A33" i="34"/>
  <c r="C33" i="34"/>
  <c r="A34" i="34"/>
  <c r="C34" i="34"/>
  <c r="B35" i="34" s="1"/>
  <c r="A35" i="34"/>
  <c r="C35" i="34"/>
  <c r="B36" i="34" s="1"/>
  <c r="A36" i="34"/>
  <c r="C36" i="34"/>
  <c r="A37" i="34"/>
  <c r="C37" i="34"/>
  <c r="A38" i="34"/>
  <c r="C38" i="34"/>
  <c r="B39" i="34" s="1"/>
  <c r="A39" i="34"/>
  <c r="C39" i="34"/>
  <c r="B40" i="34" s="1"/>
  <c r="A40" i="34"/>
  <c r="C40" i="34"/>
  <c r="B41" i="34" s="1"/>
  <c r="A41" i="34"/>
  <c r="C41" i="34"/>
  <c r="A42" i="34"/>
  <c r="C42" i="34"/>
  <c r="B43" i="34" s="1"/>
  <c r="A43" i="34"/>
  <c r="C43" i="34"/>
  <c r="B44" i="34" s="1"/>
  <c r="A44" i="34"/>
  <c r="C44" i="34"/>
  <c r="B45" i="34" s="1"/>
  <c r="A45" i="34"/>
  <c r="C45" i="34"/>
  <c r="A46" i="34"/>
  <c r="C46" i="34"/>
  <c r="B47" i="34" s="1"/>
  <c r="A47" i="34"/>
  <c r="C47" i="34"/>
  <c r="B48" i="34" s="1"/>
  <c r="A48" i="34"/>
  <c r="C48" i="34"/>
  <c r="B49" i="34" s="1"/>
  <c r="A49" i="34"/>
  <c r="C49" i="34"/>
  <c r="A50" i="34"/>
  <c r="C50" i="34"/>
  <c r="B51" i="34" s="1"/>
  <c r="A51" i="34"/>
  <c r="C51" i="34"/>
  <c r="B52" i="34" s="1"/>
  <c r="A52" i="34"/>
  <c r="C52" i="34"/>
  <c r="A53" i="34"/>
  <c r="C53" i="34"/>
  <c r="A54" i="34"/>
  <c r="C54" i="34"/>
  <c r="B55" i="34" s="1"/>
  <c r="A55" i="34"/>
  <c r="C55" i="34"/>
  <c r="B56" i="34" s="1"/>
  <c r="A56" i="34"/>
  <c r="C56" i="34"/>
  <c r="B57" i="34" s="1"/>
  <c r="A57" i="34"/>
  <c r="C57" i="34"/>
  <c r="A58" i="34"/>
  <c r="C58" i="34"/>
  <c r="B59" i="34" s="1"/>
  <c r="A59" i="34"/>
  <c r="C59" i="34"/>
  <c r="B60" i="34" s="1"/>
  <c r="A60" i="34"/>
  <c r="C60" i="34"/>
  <c r="B61" i="34" s="1"/>
  <c r="A61" i="34"/>
  <c r="C61" i="34"/>
  <c r="A62" i="34"/>
  <c r="C62" i="34"/>
  <c r="B63" i="34" s="1"/>
  <c r="A63" i="34"/>
  <c r="C63" i="34"/>
  <c r="B64" i="34" s="1"/>
  <c r="A64" i="34"/>
  <c r="C64" i="34"/>
  <c r="B65" i="34" s="1"/>
  <c r="A65" i="34"/>
  <c r="C65" i="34"/>
  <c r="A66" i="34"/>
  <c r="C66" i="34"/>
  <c r="B67" i="34" s="1"/>
  <c r="A67" i="34"/>
  <c r="C67" i="34"/>
  <c r="B68" i="34" s="1"/>
  <c r="A68" i="34"/>
  <c r="C68" i="34"/>
  <c r="A69" i="34"/>
  <c r="C69" i="34"/>
  <c r="A70" i="34"/>
  <c r="C70" i="34"/>
  <c r="B71" i="34" s="1"/>
  <c r="A71" i="34"/>
  <c r="C71" i="34"/>
  <c r="B72" i="34" s="1"/>
  <c r="A72" i="34"/>
  <c r="C72" i="34"/>
  <c r="B73" i="34" s="1"/>
  <c r="A73" i="34"/>
  <c r="C73" i="34"/>
  <c r="A74" i="34"/>
  <c r="C74" i="34"/>
  <c r="B75" i="34" s="1"/>
  <c r="A75" i="34"/>
  <c r="C75" i="34"/>
  <c r="A24" i="33"/>
  <c r="C24" i="33"/>
  <c r="B25" i="33" s="1"/>
  <c r="A25" i="33"/>
  <c r="C25" i="33"/>
  <c r="B26" i="33" s="1"/>
  <c r="A26" i="33"/>
  <c r="C26" i="33"/>
  <c r="B27" i="33" s="1"/>
  <c r="A27" i="33"/>
  <c r="C27" i="33"/>
  <c r="B28" i="33" s="1"/>
  <c r="A28" i="33"/>
  <c r="C28" i="33"/>
  <c r="A29" i="33"/>
  <c r="C29" i="33"/>
  <c r="A30" i="33"/>
  <c r="C30" i="33"/>
  <c r="B31" i="33" s="1"/>
  <c r="A31" i="33"/>
  <c r="C31" i="33"/>
  <c r="B32" i="33" s="1"/>
  <c r="A32" i="33"/>
  <c r="C32" i="33"/>
  <c r="B33" i="33" s="1"/>
  <c r="A33" i="33"/>
  <c r="C33" i="33"/>
  <c r="B34" i="33" s="1"/>
  <c r="A34" i="33"/>
  <c r="C34" i="33"/>
  <c r="B35" i="33" s="1"/>
  <c r="A35" i="33"/>
  <c r="C35" i="33"/>
  <c r="B36" i="33" s="1"/>
  <c r="A36" i="33"/>
  <c r="C36" i="33"/>
  <c r="B37" i="33" s="1"/>
  <c r="A37" i="33"/>
  <c r="C37" i="33"/>
  <c r="B38" i="33" s="1"/>
  <c r="A38" i="33"/>
  <c r="C38" i="33"/>
  <c r="B39" i="33" s="1"/>
  <c r="A39" i="33"/>
  <c r="C39" i="33"/>
  <c r="B40" i="33" s="1"/>
  <c r="A40" i="33"/>
  <c r="C40" i="33"/>
  <c r="A41" i="33"/>
  <c r="C41" i="33"/>
  <c r="B42" i="33" s="1"/>
  <c r="A42" i="33"/>
  <c r="C42" i="33"/>
  <c r="B43" i="33" s="1"/>
  <c r="A43" i="33"/>
  <c r="C43" i="33"/>
  <c r="B44" i="33" s="1"/>
  <c r="A44" i="33"/>
  <c r="C44" i="33"/>
  <c r="B45" i="33" s="1"/>
  <c r="A45" i="33"/>
  <c r="C45" i="33"/>
  <c r="B46" i="33" s="1"/>
  <c r="A46" i="33"/>
  <c r="C46" i="33"/>
  <c r="B47" i="33" s="1"/>
  <c r="A47" i="33"/>
  <c r="C47" i="33"/>
  <c r="B48" i="33" s="1"/>
  <c r="A48" i="33"/>
  <c r="C48" i="33"/>
  <c r="B49" i="33" s="1"/>
  <c r="A49" i="33"/>
  <c r="C49" i="33"/>
  <c r="B50" i="33" s="1"/>
  <c r="A50" i="33"/>
  <c r="C50" i="33"/>
  <c r="B51" i="33" s="1"/>
  <c r="A51" i="33"/>
  <c r="C51" i="33"/>
  <c r="B52" i="33" s="1"/>
  <c r="A52" i="33"/>
  <c r="C52" i="33"/>
  <c r="A53" i="33"/>
  <c r="C53" i="33"/>
  <c r="B54" i="33" s="1"/>
  <c r="A54" i="33"/>
  <c r="C54" i="33"/>
  <c r="B55" i="33" s="1"/>
  <c r="A55" i="33"/>
  <c r="C55" i="33"/>
  <c r="B56" i="33" s="1"/>
  <c r="A56" i="33"/>
  <c r="C56" i="33"/>
  <c r="B57" i="33" s="1"/>
  <c r="A57" i="33"/>
  <c r="C57" i="33"/>
  <c r="B58" i="33" s="1"/>
  <c r="A58" i="33"/>
  <c r="C58" i="33"/>
  <c r="B59" i="33" s="1"/>
  <c r="A59" i="33"/>
  <c r="C59" i="33"/>
  <c r="B60" i="33" s="1"/>
  <c r="A60" i="33"/>
  <c r="C60" i="33"/>
  <c r="A61" i="33"/>
  <c r="C61" i="33"/>
  <c r="B62" i="33" s="1"/>
  <c r="A62" i="33"/>
  <c r="C62" i="33"/>
  <c r="B63" i="33" s="1"/>
  <c r="A63" i="33"/>
  <c r="C63" i="33"/>
  <c r="B64" i="33" s="1"/>
  <c r="A64" i="33"/>
  <c r="C64" i="33"/>
  <c r="B65" i="33" s="1"/>
  <c r="A65" i="33"/>
  <c r="C65" i="33"/>
  <c r="A66" i="33"/>
  <c r="C66" i="33"/>
  <c r="B67" i="33" s="1"/>
  <c r="A67" i="33"/>
  <c r="C67" i="33"/>
  <c r="B68" i="33" s="1"/>
  <c r="A68" i="33"/>
  <c r="C68" i="33"/>
  <c r="B69" i="33" s="1"/>
  <c r="A69" i="33"/>
  <c r="C69" i="33"/>
  <c r="B70" i="33" s="1"/>
  <c r="A70" i="33"/>
  <c r="C70" i="33"/>
  <c r="B71" i="33" s="1"/>
  <c r="A71" i="33"/>
  <c r="C71" i="33"/>
  <c r="B72" i="33" s="1"/>
  <c r="A72" i="33"/>
  <c r="C72" i="33"/>
  <c r="A73" i="33"/>
  <c r="C73" i="33"/>
  <c r="B74" i="33" s="1"/>
  <c r="A74" i="33"/>
  <c r="C74" i="33"/>
  <c r="B75" i="33" s="1"/>
  <c r="A75" i="33"/>
  <c r="C75" i="33"/>
  <c r="A24" i="32"/>
  <c r="C24" i="32"/>
  <c r="B25" i="32" s="1"/>
  <c r="A25" i="32"/>
  <c r="C25" i="32"/>
  <c r="B26" i="32" s="1"/>
  <c r="A26" i="32"/>
  <c r="C26" i="32"/>
  <c r="B27" i="32" s="1"/>
  <c r="A27" i="32"/>
  <c r="C27" i="32"/>
  <c r="B28" i="32" s="1"/>
  <c r="A28" i="32"/>
  <c r="C28" i="32"/>
  <c r="B29" i="32" s="1"/>
  <c r="A29" i="32"/>
  <c r="C29" i="32"/>
  <c r="B30" i="32" s="1"/>
  <c r="A30" i="32"/>
  <c r="C30" i="32"/>
  <c r="B31" i="32" s="1"/>
  <c r="A31" i="32"/>
  <c r="C31" i="32"/>
  <c r="B32" i="32" s="1"/>
  <c r="A32" i="32"/>
  <c r="C32" i="32"/>
  <c r="B33" i="32" s="1"/>
  <c r="A33" i="32"/>
  <c r="C33" i="32"/>
  <c r="A34" i="32"/>
  <c r="C34" i="32"/>
  <c r="B35" i="32" s="1"/>
  <c r="A35" i="32"/>
  <c r="C35" i="32"/>
  <c r="B36" i="32" s="1"/>
  <c r="A36" i="32"/>
  <c r="C36" i="32"/>
  <c r="B37" i="32" s="1"/>
  <c r="A37" i="32"/>
  <c r="C37" i="32"/>
  <c r="B38" i="32" s="1"/>
  <c r="A38" i="32"/>
  <c r="C38" i="32"/>
  <c r="B39" i="32" s="1"/>
  <c r="A39" i="32"/>
  <c r="C39" i="32"/>
  <c r="B40" i="32" s="1"/>
  <c r="A40" i="32"/>
  <c r="C40" i="32"/>
  <c r="B41" i="32" s="1"/>
  <c r="A41" i="32"/>
  <c r="C41" i="32"/>
  <c r="B42" i="32" s="1"/>
  <c r="A42" i="32"/>
  <c r="C42" i="32"/>
  <c r="B43" i="32" s="1"/>
  <c r="A43" i="32"/>
  <c r="C43" i="32"/>
  <c r="A44" i="32"/>
  <c r="C44" i="32"/>
  <c r="B45" i="32" s="1"/>
  <c r="A45" i="32"/>
  <c r="C45" i="32"/>
  <c r="B46" i="32" s="1"/>
  <c r="A46" i="32"/>
  <c r="C46" i="32"/>
  <c r="B47" i="32" s="1"/>
  <c r="A47" i="32"/>
  <c r="C47" i="32"/>
  <c r="B48" i="32" s="1"/>
  <c r="A48" i="32"/>
  <c r="C48" i="32"/>
  <c r="B49" i="32" s="1"/>
  <c r="A49" i="32"/>
  <c r="C49" i="32"/>
  <c r="B50" i="32" s="1"/>
  <c r="A50" i="32"/>
  <c r="C50" i="32"/>
  <c r="B51" i="32" s="1"/>
  <c r="A51" i="32"/>
  <c r="C51" i="32"/>
  <c r="B52" i="32" s="1"/>
  <c r="A52" i="32"/>
  <c r="C52" i="32"/>
  <c r="B53" i="32" s="1"/>
  <c r="A53" i="32"/>
  <c r="C53" i="32"/>
  <c r="A54" i="32"/>
  <c r="C54" i="32"/>
  <c r="B55" i="32" s="1"/>
  <c r="A55" i="32"/>
  <c r="C55" i="32"/>
  <c r="A56" i="32"/>
  <c r="C56" i="32"/>
  <c r="B57" i="32" s="1"/>
  <c r="A57" i="32"/>
  <c r="C57" i="32"/>
  <c r="B58" i="32" s="1"/>
  <c r="A58" i="32"/>
  <c r="C58" i="32"/>
  <c r="B59" i="32" s="1"/>
  <c r="A59" i="32"/>
  <c r="C59" i="32"/>
  <c r="B60" i="32" s="1"/>
  <c r="A60" i="32"/>
  <c r="C60" i="32"/>
  <c r="B61" i="32" s="1"/>
  <c r="A61" i="32"/>
  <c r="C61" i="32"/>
  <c r="B62" i="32" s="1"/>
  <c r="A62" i="32"/>
  <c r="C62" i="32"/>
  <c r="B63" i="32" s="1"/>
  <c r="A63" i="32"/>
  <c r="C63" i="32"/>
  <c r="A64" i="32"/>
  <c r="C64" i="32"/>
  <c r="B65" i="32" s="1"/>
  <c r="A65" i="32"/>
  <c r="C65" i="32"/>
  <c r="B66" i="32" s="1"/>
  <c r="A66" i="32"/>
  <c r="C66" i="32"/>
  <c r="B67" i="32" s="1"/>
  <c r="A67" i="32"/>
  <c r="C67" i="32"/>
  <c r="B68" i="32" s="1"/>
  <c r="A68" i="32"/>
  <c r="C68" i="32"/>
  <c r="B69" i="32" s="1"/>
  <c r="A69" i="32"/>
  <c r="C69" i="32"/>
  <c r="B70" i="32" s="1"/>
  <c r="A70" i="32"/>
  <c r="C70" i="32"/>
  <c r="B71" i="32" s="1"/>
  <c r="A71" i="32"/>
  <c r="C71" i="32"/>
  <c r="B72" i="32" s="1"/>
  <c r="A72" i="32"/>
  <c r="C72" i="32"/>
  <c r="B73" i="32" s="1"/>
  <c r="A73" i="32"/>
  <c r="C73" i="32"/>
  <c r="B74" i="32" s="1"/>
  <c r="A74" i="32"/>
  <c r="C74" i="32"/>
  <c r="B75" i="32" s="1"/>
  <c r="A75" i="32"/>
  <c r="C75" i="32"/>
  <c r="A71" i="31"/>
  <c r="C71" i="31"/>
  <c r="B72" i="31" s="1"/>
  <c r="A72" i="31"/>
  <c r="C72" i="31"/>
  <c r="B73" i="31" s="1"/>
  <c r="A73" i="31"/>
  <c r="C73" i="31"/>
  <c r="B74" i="31" s="1"/>
  <c r="A74" i="31"/>
  <c r="C74" i="31"/>
  <c r="B75" i="31" s="1"/>
  <c r="A75" i="31"/>
  <c r="C75" i="31"/>
  <c r="A24" i="31"/>
  <c r="C24" i="31"/>
  <c r="B25" i="31" s="1"/>
  <c r="A25" i="31"/>
  <c r="C25" i="31"/>
  <c r="B26" i="31" s="1"/>
  <c r="A26" i="31"/>
  <c r="C26" i="31"/>
  <c r="A27" i="31"/>
  <c r="C27" i="31"/>
  <c r="A28" i="31"/>
  <c r="C28" i="31"/>
  <c r="B29" i="31" s="1"/>
  <c r="A29" i="31"/>
  <c r="C29" i="31"/>
  <c r="B30" i="31" s="1"/>
  <c r="A30" i="31"/>
  <c r="C30" i="31"/>
  <c r="B31" i="31" s="1"/>
  <c r="A31" i="31"/>
  <c r="C31" i="31"/>
  <c r="B32" i="31" s="1"/>
  <c r="A32" i="31"/>
  <c r="C32" i="31"/>
  <c r="A33" i="31"/>
  <c r="C33" i="31"/>
  <c r="B34" i="31" s="1"/>
  <c r="A34" i="31"/>
  <c r="C34" i="31"/>
  <c r="B35" i="31" s="1"/>
  <c r="A35" i="31"/>
  <c r="C35" i="31"/>
  <c r="B36" i="31" s="1"/>
  <c r="A36" i="31"/>
  <c r="C36" i="31"/>
  <c r="B37" i="31" s="1"/>
  <c r="A37" i="31"/>
  <c r="C37" i="31"/>
  <c r="B38" i="31" s="1"/>
  <c r="A38" i="31"/>
  <c r="C38" i="31"/>
  <c r="B39" i="31" s="1"/>
  <c r="A39" i="31"/>
  <c r="C39" i="31"/>
  <c r="B40" i="31" s="1"/>
  <c r="A40" i="31"/>
  <c r="C40" i="31"/>
  <c r="B41" i="31" s="1"/>
  <c r="A41" i="31"/>
  <c r="C41" i="31"/>
  <c r="B42" i="31" s="1"/>
  <c r="A42" i="31"/>
  <c r="C42" i="31"/>
  <c r="B43" i="31" s="1"/>
  <c r="A43" i="31"/>
  <c r="C43" i="31"/>
  <c r="B44" i="31" s="1"/>
  <c r="A44" i="31"/>
  <c r="C44" i="31"/>
  <c r="B45" i="31" s="1"/>
  <c r="A45" i="31"/>
  <c r="C45" i="31"/>
  <c r="B46" i="31" s="1"/>
  <c r="A46" i="31"/>
  <c r="C46" i="31"/>
  <c r="B47" i="31" s="1"/>
  <c r="A47" i="31"/>
  <c r="C47" i="31"/>
  <c r="A48" i="31"/>
  <c r="C48" i="31"/>
  <c r="A49" i="31"/>
  <c r="C49" i="31"/>
  <c r="B50" i="31" s="1"/>
  <c r="A50" i="31"/>
  <c r="C50" i="31"/>
  <c r="B51" i="31" s="1"/>
  <c r="A51" i="31"/>
  <c r="C51" i="31"/>
  <c r="B52" i="31" s="1"/>
  <c r="A52" i="31"/>
  <c r="C52" i="31"/>
  <c r="A53" i="31"/>
  <c r="C53" i="31"/>
  <c r="B54" i="31" s="1"/>
  <c r="A54" i="31"/>
  <c r="C54" i="31"/>
  <c r="B55" i="31" s="1"/>
  <c r="A55" i="31"/>
  <c r="C55" i="31"/>
  <c r="B56" i="31" s="1"/>
  <c r="A56" i="31"/>
  <c r="C56" i="31"/>
  <c r="B57" i="31" s="1"/>
  <c r="A57" i="31"/>
  <c r="C57" i="31"/>
  <c r="B58" i="31" s="1"/>
  <c r="A58" i="31"/>
  <c r="C58" i="31"/>
  <c r="B59" i="31" s="1"/>
  <c r="A59" i="31"/>
  <c r="C59" i="31"/>
  <c r="B60" i="31" s="1"/>
  <c r="A60" i="31"/>
  <c r="C60" i="31"/>
  <c r="B61" i="31" s="1"/>
  <c r="A61" i="31"/>
  <c r="A62" i="31"/>
  <c r="C62" i="31"/>
  <c r="A63" i="31"/>
  <c r="C63" i="31"/>
  <c r="B64" i="31" s="1"/>
  <c r="A64" i="31"/>
  <c r="C64" i="31"/>
  <c r="B65" i="31" s="1"/>
  <c r="A65" i="31"/>
  <c r="C65" i="31"/>
  <c r="B66" i="31" s="1"/>
  <c r="A66" i="31"/>
  <c r="C66" i="31"/>
  <c r="A67" i="31"/>
  <c r="C67" i="31"/>
  <c r="B68" i="31" s="1"/>
  <c r="A68" i="31"/>
  <c r="C68" i="31"/>
  <c r="B69" i="31" s="1"/>
  <c r="A69" i="31"/>
  <c r="C69" i="31"/>
  <c r="B70" i="31" s="1"/>
  <c r="A70" i="31"/>
  <c r="C70" i="31"/>
  <c r="A24" i="30"/>
  <c r="C24" i="30"/>
  <c r="B25" i="30" s="1"/>
  <c r="A25" i="30"/>
  <c r="C25" i="30"/>
  <c r="B26" i="30" s="1"/>
  <c r="A26" i="30"/>
  <c r="C26" i="30"/>
  <c r="B27" i="30" s="1"/>
  <c r="A27" i="30"/>
  <c r="C27" i="30"/>
  <c r="B28" i="30" s="1"/>
  <c r="A28" i="30"/>
  <c r="C28" i="30"/>
  <c r="B29" i="30" s="1"/>
  <c r="A29" i="30"/>
  <c r="C29" i="30"/>
  <c r="B30" i="30" s="1"/>
  <c r="A30" i="30"/>
  <c r="C30" i="30"/>
  <c r="B31" i="30" s="1"/>
  <c r="A31" i="30"/>
  <c r="C31" i="30"/>
  <c r="B32" i="30" s="1"/>
  <c r="A32" i="30"/>
  <c r="C32" i="30"/>
  <c r="B33" i="30" s="1"/>
  <c r="A33" i="30"/>
  <c r="C33" i="30"/>
  <c r="A34" i="30"/>
  <c r="C34" i="30"/>
  <c r="B35" i="30" s="1"/>
  <c r="A35" i="30"/>
  <c r="C35" i="30"/>
  <c r="B36" i="30" s="1"/>
  <c r="A36" i="30"/>
  <c r="C36" i="30"/>
  <c r="B37" i="30" s="1"/>
  <c r="A37" i="30"/>
  <c r="C37" i="30"/>
  <c r="B38" i="30" s="1"/>
  <c r="A38" i="30"/>
  <c r="C38" i="30"/>
  <c r="B39" i="30" s="1"/>
  <c r="A39" i="30"/>
  <c r="C39" i="30"/>
  <c r="B40" i="30" s="1"/>
  <c r="A40" i="30"/>
  <c r="C40" i="30"/>
  <c r="B41" i="30" s="1"/>
  <c r="A41" i="30"/>
  <c r="C41" i="30"/>
  <c r="B42" i="30" s="1"/>
  <c r="A42" i="30"/>
  <c r="C42" i="30"/>
  <c r="B43" i="30" s="1"/>
  <c r="A43" i="30"/>
  <c r="C43" i="30"/>
  <c r="B44" i="30" s="1"/>
  <c r="A44" i="30"/>
  <c r="C44" i="30"/>
  <c r="B45" i="30" s="1"/>
  <c r="A45" i="30"/>
  <c r="C45" i="30"/>
  <c r="B46" i="30" s="1"/>
  <c r="A46" i="30"/>
  <c r="C46" i="30"/>
  <c r="B47" i="30" s="1"/>
  <c r="A47" i="30"/>
  <c r="C47" i="30"/>
  <c r="B48" i="30" s="1"/>
  <c r="A48" i="30"/>
  <c r="C48" i="30"/>
  <c r="B49" i="30" s="1"/>
  <c r="A49" i="30"/>
  <c r="C49" i="30"/>
  <c r="B50" i="30" s="1"/>
  <c r="A50" i="30"/>
  <c r="C50" i="30"/>
  <c r="B51" i="30" s="1"/>
  <c r="A51" i="30"/>
  <c r="C51" i="30"/>
  <c r="B52" i="30" s="1"/>
  <c r="A52" i="30"/>
  <c r="C52" i="30"/>
  <c r="A53" i="30"/>
  <c r="C53" i="30"/>
  <c r="B54" i="30" s="1"/>
  <c r="A54" i="30"/>
  <c r="C54" i="30"/>
  <c r="B55" i="30" s="1"/>
  <c r="A55" i="30"/>
  <c r="C55" i="30"/>
  <c r="B56" i="30" s="1"/>
  <c r="A56" i="30"/>
  <c r="C56" i="30"/>
  <c r="A57" i="30"/>
  <c r="C57" i="30"/>
  <c r="B58" i="30" s="1"/>
  <c r="A58" i="30"/>
  <c r="C58" i="30"/>
  <c r="B59" i="30" s="1"/>
  <c r="A59" i="30"/>
  <c r="C59" i="30"/>
  <c r="B60" i="30" s="1"/>
  <c r="A60" i="30"/>
  <c r="C60" i="30"/>
  <c r="B61" i="30" s="1"/>
  <c r="A61" i="30"/>
  <c r="C61" i="30"/>
  <c r="B62" i="30" s="1"/>
  <c r="A62" i="30"/>
  <c r="C62" i="30"/>
  <c r="B63" i="30" s="1"/>
  <c r="A63" i="30"/>
  <c r="C63" i="30"/>
  <c r="B64" i="30" s="1"/>
  <c r="A64" i="30"/>
  <c r="C64" i="30"/>
  <c r="B65" i="30" s="1"/>
  <c r="A65" i="30"/>
  <c r="C65" i="30"/>
  <c r="B66" i="30" s="1"/>
  <c r="A66" i="30"/>
  <c r="C66" i="30"/>
  <c r="B67" i="30" s="1"/>
  <c r="A67" i="30"/>
  <c r="C67" i="30"/>
  <c r="B68" i="30" s="1"/>
  <c r="A68" i="30"/>
  <c r="C68" i="30"/>
  <c r="B69" i="30" s="1"/>
  <c r="A69" i="30"/>
  <c r="C69" i="30"/>
  <c r="B70" i="30" s="1"/>
  <c r="A70" i="30"/>
  <c r="C70" i="30"/>
  <c r="B71" i="30" s="1"/>
  <c r="A71" i="30"/>
  <c r="C71" i="30"/>
  <c r="B72" i="30" s="1"/>
  <c r="A72" i="30"/>
  <c r="C72" i="30"/>
  <c r="B73" i="30" s="1"/>
  <c r="A73" i="30"/>
  <c r="C73" i="30"/>
  <c r="B74" i="30" s="1"/>
  <c r="A74" i="30"/>
  <c r="C74" i="30"/>
  <c r="B75" i="30" s="1"/>
  <c r="A75" i="30"/>
  <c r="C75" i="30"/>
  <c r="A27" i="44"/>
  <c r="C27" i="44"/>
  <c r="B28" i="44" s="1"/>
  <c r="A28" i="44"/>
  <c r="C28" i="44"/>
  <c r="B29" i="44" s="1"/>
  <c r="A29" i="44"/>
  <c r="C29" i="44"/>
  <c r="B30" i="44" s="1"/>
  <c r="A30" i="44"/>
  <c r="C30" i="44"/>
  <c r="B31" i="44" s="1"/>
  <c r="A31" i="44"/>
  <c r="C31" i="44"/>
  <c r="B32" i="44" s="1"/>
  <c r="A32" i="44"/>
  <c r="C32" i="44"/>
  <c r="B33" i="44" s="1"/>
  <c r="A33" i="44"/>
  <c r="C33" i="44"/>
  <c r="B34" i="44" s="1"/>
  <c r="A34" i="44"/>
  <c r="C34" i="44"/>
  <c r="B35" i="44" s="1"/>
  <c r="A35" i="44"/>
  <c r="C35" i="44"/>
  <c r="B36" i="44" s="1"/>
  <c r="A36" i="44"/>
  <c r="C36" i="44"/>
  <c r="A37" i="44"/>
  <c r="C37" i="44"/>
  <c r="B38" i="44" s="1"/>
  <c r="A38" i="44"/>
  <c r="C38" i="44"/>
  <c r="B39" i="44" s="1"/>
  <c r="A39" i="44"/>
  <c r="C39" i="44"/>
  <c r="B40" i="44" s="1"/>
  <c r="A40" i="44"/>
  <c r="C40" i="44"/>
  <c r="A41" i="44"/>
  <c r="C41" i="44"/>
  <c r="B42" i="44" s="1"/>
  <c r="A42" i="44"/>
  <c r="C42" i="44"/>
  <c r="B43" i="44" s="1"/>
  <c r="A43" i="44"/>
  <c r="C43" i="44"/>
  <c r="B44" i="44" s="1"/>
  <c r="A44" i="44"/>
  <c r="C44" i="44"/>
  <c r="A45" i="44"/>
  <c r="C45" i="44"/>
  <c r="B46" i="44" s="1"/>
  <c r="A46" i="44"/>
  <c r="C46" i="44"/>
  <c r="B47" i="44" s="1"/>
  <c r="A47" i="44"/>
  <c r="C47" i="44"/>
  <c r="B48" i="44" s="1"/>
  <c r="A48" i="44"/>
  <c r="C48" i="44"/>
  <c r="A49" i="44"/>
  <c r="C49" i="44"/>
  <c r="B50" i="44" s="1"/>
  <c r="A50" i="44"/>
  <c r="C50" i="44"/>
  <c r="B51" i="44" s="1"/>
  <c r="A51" i="44"/>
  <c r="C51" i="44"/>
  <c r="B52" i="44" s="1"/>
  <c r="A52" i="44"/>
  <c r="C52" i="44"/>
  <c r="A53" i="44"/>
  <c r="C53" i="44"/>
  <c r="B54" i="44" s="1"/>
  <c r="A54" i="44"/>
  <c r="C54" i="44"/>
  <c r="B55" i="44" s="1"/>
  <c r="A55" i="44"/>
  <c r="C55" i="44"/>
  <c r="B56" i="44" s="1"/>
  <c r="A56" i="44"/>
  <c r="C56" i="44"/>
  <c r="A57" i="44"/>
  <c r="C57" i="44"/>
  <c r="B58" i="44" s="1"/>
  <c r="A58" i="44"/>
  <c r="C58" i="44"/>
  <c r="B59" i="44" s="1"/>
  <c r="A59" i="44"/>
  <c r="C59" i="44"/>
  <c r="B60" i="44" s="1"/>
  <c r="A60" i="44"/>
  <c r="C60" i="44"/>
  <c r="A61" i="44"/>
  <c r="C61" i="44"/>
  <c r="B62" i="44" s="1"/>
  <c r="A62" i="44"/>
  <c r="C62" i="44"/>
  <c r="B63" i="44" s="1"/>
  <c r="A63" i="44"/>
  <c r="C63" i="44"/>
  <c r="B64" i="44" s="1"/>
  <c r="A64" i="44"/>
  <c r="C64" i="44"/>
  <c r="A65" i="44"/>
  <c r="C65" i="44"/>
  <c r="B66" i="44" s="1"/>
  <c r="A66" i="44"/>
  <c r="C66" i="44"/>
  <c r="B67" i="44" s="1"/>
  <c r="A67" i="44"/>
  <c r="C67" i="44"/>
  <c r="B68" i="44" s="1"/>
  <c r="A68" i="44"/>
  <c r="C68" i="44"/>
  <c r="A69" i="44"/>
  <c r="C69" i="44"/>
  <c r="B70" i="44" s="1"/>
  <c r="A70" i="44"/>
  <c r="C70" i="44"/>
  <c r="B71" i="44" s="1"/>
  <c r="A71" i="44"/>
  <c r="C71" i="44"/>
  <c r="B72" i="44" s="1"/>
  <c r="A72" i="44"/>
  <c r="C72" i="44"/>
  <c r="A73" i="44"/>
  <c r="C73" i="44"/>
  <c r="B74" i="44" s="1"/>
  <c r="A74" i="44"/>
  <c r="C74" i="44"/>
  <c r="B75" i="44" s="1"/>
  <c r="A75" i="44"/>
  <c r="C75" i="44"/>
  <c r="B76" i="44" s="1"/>
  <c r="A76" i="44"/>
  <c r="C76" i="44"/>
  <c r="A77" i="44"/>
  <c r="C77" i="44"/>
  <c r="B78" i="44" s="1"/>
  <c r="A78" i="44"/>
  <c r="C78" i="44"/>
  <c r="A40" i="29"/>
  <c r="C40" i="29"/>
  <c r="B41" i="29" s="1"/>
  <c r="A41" i="29"/>
  <c r="C41" i="29"/>
  <c r="A42" i="29"/>
  <c r="C42" i="29"/>
  <c r="B43" i="29" s="1"/>
  <c r="A43" i="29"/>
  <c r="C43" i="29"/>
  <c r="B44" i="29" s="1"/>
  <c r="A44" i="29"/>
  <c r="C44" i="29"/>
  <c r="B45" i="29" s="1"/>
  <c r="A45" i="29"/>
  <c r="C45" i="29"/>
  <c r="A46" i="29"/>
  <c r="C46" i="29"/>
  <c r="B47" i="29" s="1"/>
  <c r="A47" i="29"/>
  <c r="C47" i="29"/>
  <c r="B48" i="29" s="1"/>
  <c r="A48" i="29"/>
  <c r="C48" i="29"/>
  <c r="B49" i="29" s="1"/>
  <c r="A49" i="29"/>
  <c r="C49" i="29"/>
  <c r="A50" i="29"/>
  <c r="C50" i="29"/>
  <c r="B51" i="29" s="1"/>
  <c r="A51" i="29"/>
  <c r="C51" i="29"/>
  <c r="B52" i="29" s="1"/>
  <c r="A52" i="29"/>
  <c r="C52" i="29"/>
  <c r="B53" i="29" s="1"/>
  <c r="A53" i="29"/>
  <c r="C53" i="29"/>
  <c r="A54" i="29"/>
  <c r="C54" i="29"/>
  <c r="B55" i="29" s="1"/>
  <c r="A55" i="29"/>
  <c r="C55" i="29"/>
  <c r="B56" i="29" s="1"/>
  <c r="A56" i="29"/>
  <c r="C56" i="29"/>
  <c r="B57" i="29" s="1"/>
  <c r="A57" i="29"/>
  <c r="C57" i="29"/>
  <c r="A58" i="29"/>
  <c r="C58" i="29"/>
  <c r="B59" i="29" s="1"/>
  <c r="A59" i="29"/>
  <c r="C59" i="29"/>
  <c r="B60" i="29" s="1"/>
  <c r="A60" i="29"/>
  <c r="C60" i="29"/>
  <c r="B61" i="29" s="1"/>
  <c r="A61" i="29"/>
  <c r="C61" i="29"/>
  <c r="A62" i="29"/>
  <c r="C62" i="29"/>
  <c r="B63" i="29" s="1"/>
  <c r="A63" i="29"/>
  <c r="C63" i="29"/>
  <c r="B64" i="29" s="1"/>
  <c r="A64" i="29"/>
  <c r="C64" i="29"/>
  <c r="B65" i="29" s="1"/>
  <c r="A65" i="29"/>
  <c r="C65" i="29"/>
  <c r="A66" i="29"/>
  <c r="C66" i="29"/>
  <c r="B67" i="29" s="1"/>
  <c r="A67" i="29"/>
  <c r="C67" i="29"/>
  <c r="B68" i="29" s="1"/>
  <c r="A68" i="29"/>
  <c r="C68" i="29"/>
  <c r="B69" i="29" s="1"/>
  <c r="A69" i="29"/>
  <c r="C69" i="29"/>
  <c r="A70" i="29"/>
  <c r="C70" i="29"/>
  <c r="B71" i="29" s="1"/>
  <c r="A71" i="29"/>
  <c r="C71" i="29"/>
  <c r="B72" i="29" s="1"/>
  <c r="A72" i="29"/>
  <c r="C72" i="29"/>
  <c r="B73" i="29" s="1"/>
  <c r="A73" i="29"/>
  <c r="C73" i="29"/>
  <c r="A74" i="29"/>
  <c r="C74" i="29"/>
  <c r="B75" i="29" s="1"/>
  <c r="A75" i="29"/>
  <c r="C75" i="29"/>
  <c r="A24" i="29"/>
  <c r="C24" i="29"/>
  <c r="B25" i="29" s="1"/>
  <c r="A25" i="29"/>
  <c r="C25" i="29"/>
  <c r="A26" i="29"/>
  <c r="C26" i="29"/>
  <c r="B27" i="29" s="1"/>
  <c r="A27" i="29"/>
  <c r="C27" i="29"/>
  <c r="B28" i="29" s="1"/>
  <c r="A28" i="29"/>
  <c r="C28" i="29"/>
  <c r="B29" i="29" s="1"/>
  <c r="A29" i="29"/>
  <c r="C29" i="29"/>
  <c r="B30" i="29" s="1"/>
  <c r="A30" i="29"/>
  <c r="C30" i="29"/>
  <c r="B31" i="29" s="1"/>
  <c r="A31" i="29"/>
  <c r="C31" i="29"/>
  <c r="B32" i="29" s="1"/>
  <c r="A32" i="29"/>
  <c r="C32" i="29"/>
  <c r="B33" i="29" s="1"/>
  <c r="A33" i="29"/>
  <c r="C33" i="29"/>
  <c r="B34" i="29" s="1"/>
  <c r="A34" i="29"/>
  <c r="C34" i="29"/>
  <c r="B35" i="29" s="1"/>
  <c r="A35" i="29"/>
  <c r="C35" i="29"/>
  <c r="B36" i="29" s="1"/>
  <c r="A36" i="29"/>
  <c r="C36" i="29"/>
  <c r="B37" i="29" s="1"/>
  <c r="A37" i="29"/>
  <c r="C37" i="29"/>
  <c r="B38" i="29" s="1"/>
  <c r="A38" i="29"/>
  <c r="C38" i="29"/>
  <c r="B39" i="29" s="1"/>
  <c r="A39" i="29"/>
  <c r="C39" i="29"/>
  <c r="B40" i="29" s="1"/>
  <c r="AB47" i="45"/>
  <c r="AB48" i="45"/>
  <c r="AB50" i="45"/>
  <c r="AB52" i="45"/>
  <c r="AB53" i="45"/>
  <c r="AB54" i="45"/>
  <c r="AB55" i="45"/>
  <c r="AB56" i="45"/>
  <c r="AB57" i="45"/>
  <c r="AB58" i="45"/>
  <c r="AB59" i="45"/>
  <c r="AB60" i="45"/>
  <c r="AB61" i="45"/>
  <c r="AB62" i="45"/>
  <c r="AB63" i="45"/>
  <c r="AB64" i="45"/>
  <c r="AB65" i="45"/>
  <c r="AB66" i="45"/>
  <c r="AB67" i="45"/>
  <c r="AB68" i="45"/>
  <c r="AB69" i="45"/>
  <c r="AB70" i="45"/>
  <c r="AB71" i="45"/>
  <c r="AB72" i="45"/>
  <c r="AB73" i="45"/>
  <c r="AB74" i="45"/>
  <c r="AB75" i="45"/>
  <c r="AB76" i="45"/>
  <c r="AB77" i="45"/>
  <c r="AB78" i="45"/>
  <c r="AB79" i="45"/>
  <c r="AB80" i="45"/>
  <c r="AB81" i="45"/>
  <c r="AB82" i="45"/>
  <c r="AB83" i="45"/>
  <c r="AB84" i="45"/>
  <c r="AB85" i="45"/>
  <c r="AB86" i="45"/>
  <c r="AB87" i="45"/>
  <c r="AB88" i="45"/>
  <c r="AB89" i="45"/>
  <c r="AB90" i="45"/>
  <c r="AB43" i="45"/>
  <c r="AB44" i="45"/>
  <c r="AB45" i="45"/>
  <c r="AB46" i="45"/>
  <c r="AB42" i="45"/>
  <c r="AB41" i="45"/>
  <c r="E53" i="30" l="1"/>
  <c r="E45" i="30"/>
  <c r="E66" i="32"/>
  <c r="E75" i="41"/>
  <c r="E52" i="33"/>
  <c r="D59" i="31"/>
  <c r="E73" i="36"/>
  <c r="D73" i="31"/>
  <c r="E55" i="31"/>
  <c r="E52" i="31"/>
  <c r="D60" i="33"/>
  <c r="E60" i="33"/>
  <c r="E29" i="33"/>
  <c r="E25" i="33"/>
  <c r="E25" i="41"/>
  <c r="E73" i="44"/>
  <c r="E61" i="44"/>
  <c r="E49" i="44"/>
  <c r="E75" i="33"/>
  <c r="E67" i="33"/>
  <c r="E32" i="33"/>
  <c r="D30" i="32"/>
  <c r="D54" i="33"/>
  <c r="D63" i="35"/>
  <c r="D30" i="36"/>
  <c r="E56" i="33"/>
  <c r="E56" i="35"/>
  <c r="E55" i="30"/>
  <c r="E73" i="31"/>
  <c r="D60" i="31"/>
  <c r="E66" i="29"/>
  <c r="E62" i="29"/>
  <c r="E58" i="29"/>
  <c r="E78" i="44"/>
  <c r="E74" i="44"/>
  <c r="E70" i="44"/>
  <c r="E46" i="44"/>
  <c r="E42" i="44"/>
  <c r="E38" i="44"/>
  <c r="E34" i="44"/>
  <c r="E30" i="44"/>
  <c r="E75" i="30"/>
  <c r="E71" i="30"/>
  <c r="E59" i="30"/>
  <c r="E74" i="34"/>
  <c r="E62" i="34"/>
  <c r="E58" i="34"/>
  <c r="E54" i="34"/>
  <c r="E46" i="34"/>
  <c r="E42" i="34"/>
  <c r="E38" i="34"/>
  <c r="E34" i="34"/>
  <c r="E26" i="35"/>
  <c r="E58" i="31"/>
  <c r="E54" i="31"/>
  <c r="E74" i="31"/>
  <c r="D68" i="34"/>
  <c r="D75" i="36"/>
  <c r="D28" i="29"/>
  <c r="E61" i="31"/>
  <c r="E73" i="34"/>
  <c r="E44" i="35"/>
  <c r="E32" i="35"/>
  <c r="E31" i="36"/>
  <c r="E55" i="33"/>
  <c r="E32" i="31"/>
  <c r="E55" i="34"/>
  <c r="D72" i="41"/>
  <c r="D64" i="41"/>
  <c r="E47" i="34"/>
  <c r="E39" i="34"/>
  <c r="E43" i="35"/>
  <c r="E46" i="36"/>
  <c r="E42" i="36"/>
  <c r="E68" i="41"/>
  <c r="E64" i="41"/>
  <c r="E60" i="41"/>
  <c r="E56" i="41"/>
  <c r="E52" i="41"/>
  <c r="E44" i="41"/>
  <c r="E40" i="41"/>
  <c r="E36" i="41"/>
  <c r="E38" i="30"/>
  <c r="D26" i="30"/>
  <c r="D52" i="32"/>
  <c r="D28" i="32"/>
  <c r="E67" i="30"/>
  <c r="E39" i="32"/>
  <c r="E59" i="33"/>
  <c r="E33" i="29"/>
  <c r="E75" i="32"/>
  <c r="D71" i="32"/>
  <c r="D59" i="32"/>
  <c r="E63" i="32"/>
  <c r="E30" i="32"/>
  <c r="E26" i="32"/>
  <c r="E73" i="41"/>
  <c r="E65" i="41"/>
  <c r="E61" i="41"/>
  <c r="E57" i="41"/>
  <c r="D53" i="32"/>
  <c r="E53" i="33"/>
  <c r="E42" i="29"/>
  <c r="D51" i="32"/>
  <c r="D59" i="36"/>
  <c r="D52" i="41"/>
  <c r="D54" i="35"/>
  <c r="D62" i="36"/>
  <c r="E25" i="29"/>
  <c r="E27" i="31"/>
  <c r="E72" i="31"/>
  <c r="E53" i="29"/>
  <c r="E70" i="30"/>
  <c r="E63" i="30"/>
  <c r="E56" i="31"/>
  <c r="E69" i="34"/>
  <c r="E75" i="29"/>
  <c r="E71" i="29"/>
  <c r="D32" i="44"/>
  <c r="E54" i="30"/>
  <c r="D51" i="30"/>
  <c r="E25" i="31"/>
  <c r="E54" i="32"/>
  <c r="D62" i="33"/>
  <c r="E57" i="34"/>
  <c r="E41" i="35"/>
  <c r="D65" i="36"/>
  <c r="E31" i="41"/>
  <c r="E51" i="29"/>
  <c r="E43" i="29"/>
  <c r="E58" i="30"/>
  <c r="E71" i="31"/>
  <c r="E66" i="31"/>
  <c r="E59" i="31"/>
  <c r="D56" i="31"/>
  <c r="E44" i="31"/>
  <c r="E40" i="31"/>
  <c r="D29" i="31"/>
  <c r="D25" i="31"/>
  <c r="D63" i="32"/>
  <c r="D57" i="32"/>
  <c r="E71" i="34"/>
  <c r="E67" i="34"/>
  <c r="E59" i="34"/>
  <c r="E53" i="34"/>
  <c r="E45" i="34"/>
  <c r="E41" i="34"/>
  <c r="E72" i="35"/>
  <c r="E52" i="35"/>
  <c r="E25" i="35"/>
  <c r="D57" i="36"/>
  <c r="D25" i="36"/>
  <c r="E26" i="29"/>
  <c r="E74" i="29"/>
  <c r="E64" i="30"/>
  <c r="E28" i="31"/>
  <c r="D72" i="33"/>
  <c r="D52" i="33"/>
  <c r="D51" i="36"/>
  <c r="E51" i="36"/>
  <c r="D52" i="34"/>
  <c r="E51" i="33"/>
  <c r="E48" i="31"/>
  <c r="D39" i="36"/>
  <c r="D67" i="29"/>
  <c r="D29" i="44"/>
  <c r="D64" i="31"/>
  <c r="D54" i="31"/>
  <c r="D51" i="31"/>
  <c r="E43" i="31"/>
  <c r="D68" i="32"/>
  <c r="E34" i="32"/>
  <c r="D31" i="32"/>
  <c r="D56" i="35"/>
  <c r="D52" i="35"/>
  <c r="D25" i="35"/>
  <c r="E54" i="36"/>
  <c r="E29" i="29"/>
  <c r="E74" i="30"/>
  <c r="E61" i="30"/>
  <c r="E63" i="31"/>
  <c r="E53" i="31"/>
  <c r="E46" i="31"/>
  <c r="E67" i="32"/>
  <c r="E65" i="32"/>
  <c r="D53" i="36"/>
  <c r="E54" i="29"/>
  <c r="E38" i="31"/>
  <c r="E74" i="35"/>
  <c r="D55" i="35"/>
  <c r="D36" i="35"/>
  <c r="E72" i="41"/>
  <c r="E55" i="41"/>
  <c r="D67" i="30"/>
  <c r="E57" i="30"/>
  <c r="D52" i="31"/>
  <c r="E70" i="33"/>
  <c r="E51" i="35"/>
  <c r="E35" i="35"/>
  <c r="E73" i="30"/>
  <c r="E58" i="33"/>
  <c r="E69" i="35"/>
  <c r="E65" i="35"/>
  <c r="E70" i="41"/>
  <c r="E54" i="41"/>
  <c r="E30" i="41"/>
  <c r="D52" i="30"/>
  <c r="D74" i="31"/>
  <c r="D75" i="32"/>
  <c r="E65" i="33"/>
  <c r="D58" i="33"/>
  <c r="E57" i="35"/>
  <c r="E70" i="36"/>
  <c r="E69" i="29"/>
  <c r="D71" i="30"/>
  <c r="E60" i="31"/>
  <c r="D29" i="32"/>
  <c r="E64" i="33"/>
  <c r="E70" i="34"/>
  <c r="D32" i="35"/>
  <c r="E63" i="36"/>
  <c r="E55" i="36"/>
  <c r="E69" i="36"/>
  <c r="E43" i="41"/>
  <c r="E37" i="29"/>
  <c r="D33" i="29"/>
  <c r="D25" i="29"/>
  <c r="D53" i="29"/>
  <c r="D51" i="29"/>
  <c r="E58" i="44"/>
  <c r="D72" i="30"/>
  <c r="D69" i="31"/>
  <c r="E57" i="31"/>
  <c r="E34" i="31"/>
  <c r="E70" i="32"/>
  <c r="D66" i="32"/>
  <c r="D60" i="32"/>
  <c r="D32" i="32"/>
  <c r="E66" i="33"/>
  <c r="E40" i="33"/>
  <c r="E66" i="34"/>
  <c r="D74" i="35"/>
  <c r="E68" i="35"/>
  <c r="E64" i="35"/>
  <c r="E60" i="35"/>
  <c r="D66" i="36"/>
  <c r="E58" i="36"/>
  <c r="D55" i="36"/>
  <c r="E41" i="36"/>
  <c r="E33" i="36"/>
  <c r="E26" i="36"/>
  <c r="D56" i="41"/>
  <c r="B53" i="41"/>
  <c r="D53" i="41" s="1"/>
  <c r="E46" i="41"/>
  <c r="E70" i="29"/>
  <c r="E67" i="29"/>
  <c r="E65" i="29"/>
  <c r="E29" i="44"/>
  <c r="E66" i="30"/>
  <c r="D62" i="30"/>
  <c r="D29" i="30"/>
  <c r="D65" i="31"/>
  <c r="D57" i="31"/>
  <c r="E30" i="31"/>
  <c r="D26" i="31"/>
  <c r="E74" i="32"/>
  <c r="D69" i="32"/>
  <c r="D65" i="33"/>
  <c r="E30" i="34"/>
  <c r="E26" i="34"/>
  <c r="D75" i="35"/>
  <c r="D68" i="35"/>
  <c r="D60" i="35"/>
  <c r="E38" i="35"/>
  <c r="E72" i="36"/>
  <c r="E67" i="41"/>
  <c r="E63" i="41"/>
  <c r="E53" i="41"/>
  <c r="E27" i="41"/>
  <c r="E39" i="29"/>
  <c r="E61" i="29"/>
  <c r="E72" i="30"/>
  <c r="D55" i="30"/>
  <c r="E47" i="30"/>
  <c r="E43" i="30"/>
  <c r="E39" i="30"/>
  <c r="E35" i="30"/>
  <c r="E32" i="30"/>
  <c r="E28" i="30"/>
  <c r="E68" i="31"/>
  <c r="E64" i="31"/>
  <c r="D65" i="32"/>
  <c r="E46" i="32"/>
  <c r="E42" i="32"/>
  <c r="E73" i="33"/>
  <c r="E62" i="33"/>
  <c r="E47" i="33"/>
  <c r="E39" i="33"/>
  <c r="E35" i="33"/>
  <c r="E31" i="33"/>
  <c r="E65" i="34"/>
  <c r="E67" i="35"/>
  <c r="E63" i="35"/>
  <c r="E59" i="35"/>
  <c r="D41" i="35"/>
  <c r="E34" i="35"/>
  <c r="D61" i="36"/>
  <c r="D47" i="36"/>
  <c r="E49" i="41"/>
  <c r="E38" i="41"/>
  <c r="E63" i="29"/>
  <c r="D52" i="29"/>
  <c r="E71" i="32"/>
  <c r="B53" i="33"/>
  <c r="D53" i="33" s="1"/>
  <c r="E70" i="35"/>
  <c r="E66" i="36"/>
  <c r="E62" i="41"/>
  <c r="E59" i="29"/>
  <c r="E75" i="44"/>
  <c r="E71" i="44"/>
  <c r="E67" i="44"/>
  <c r="E63" i="44"/>
  <c r="E59" i="44"/>
  <c r="E55" i="44"/>
  <c r="E35" i="44"/>
  <c r="E65" i="30"/>
  <c r="E42" i="30"/>
  <c r="E31" i="30"/>
  <c r="E27" i="30"/>
  <c r="E67" i="31"/>
  <c r="D58" i="31"/>
  <c r="D61" i="32"/>
  <c r="E72" i="33"/>
  <c r="E68" i="33"/>
  <c r="D64" i="33"/>
  <c r="E46" i="33"/>
  <c r="E38" i="33"/>
  <c r="E26" i="33"/>
  <c r="D69" i="35"/>
  <c r="E62" i="35"/>
  <c r="E48" i="35"/>
  <c r="B73" i="41"/>
  <c r="D73" i="41" s="1"/>
  <c r="E58" i="41"/>
  <c r="E33" i="41"/>
  <c r="D27" i="29"/>
  <c r="D68" i="29"/>
  <c r="D75" i="44"/>
  <c r="D71" i="44"/>
  <c r="D67" i="44"/>
  <c r="D63" i="44"/>
  <c r="D59" i="44"/>
  <c r="E31" i="44"/>
  <c r="D31" i="30"/>
  <c r="E70" i="31"/>
  <c r="B63" i="31"/>
  <c r="D63" i="31" s="1"/>
  <c r="D55" i="31"/>
  <c r="E51" i="31"/>
  <c r="B64" i="32"/>
  <c r="D64" i="32" s="1"/>
  <c r="D58" i="32"/>
  <c r="D55" i="32"/>
  <c r="D38" i="33"/>
  <c r="E33" i="34"/>
  <c r="D57" i="35"/>
  <c r="D63" i="36"/>
  <c r="E74" i="36"/>
  <c r="D70" i="31"/>
  <c r="D67" i="32"/>
  <c r="D66" i="31"/>
  <c r="D73" i="32"/>
  <c r="E34" i="29"/>
  <c r="D71" i="29"/>
  <c r="D64" i="29"/>
  <c r="D61" i="29"/>
  <c r="E57" i="29"/>
  <c r="E46" i="29"/>
  <c r="E43" i="44"/>
  <c r="E68" i="30"/>
  <c r="D56" i="30"/>
  <c r="E52" i="30"/>
  <c r="D30" i="30"/>
  <c r="D27" i="30"/>
  <c r="D68" i="31"/>
  <c r="B67" i="31"/>
  <c r="D67" i="31" s="1"/>
  <c r="E65" i="31"/>
  <c r="E62" i="31"/>
  <c r="B53" i="31"/>
  <c r="D53" i="31" s="1"/>
  <c r="E42" i="31"/>
  <c r="E36" i="31"/>
  <c r="D75" i="31"/>
  <c r="D72" i="31"/>
  <c r="E62" i="32"/>
  <c r="B56" i="32"/>
  <c r="D56" i="32" s="1"/>
  <c r="B54" i="32"/>
  <c r="D54" i="32" s="1"/>
  <c r="E53" i="32"/>
  <c r="E29" i="32"/>
  <c r="E74" i="33"/>
  <c r="E69" i="33"/>
  <c r="E34" i="33"/>
  <c r="D27" i="33"/>
  <c r="E72" i="34"/>
  <c r="E63" i="34"/>
  <c r="E61" i="34"/>
  <c r="E75" i="35"/>
  <c r="E66" i="35"/>
  <c r="D64" i="35"/>
  <c r="E61" i="35"/>
  <c r="D59" i="35"/>
  <c r="D53" i="35"/>
  <c r="D51" i="35"/>
  <c r="E47" i="35"/>
  <c r="E29" i="35"/>
  <c r="D58" i="36"/>
  <c r="D70" i="36"/>
  <c r="E69" i="41"/>
  <c r="E66" i="41"/>
  <c r="B57" i="41"/>
  <c r="D57" i="41" s="1"/>
  <c r="E26" i="41"/>
  <c r="D59" i="29"/>
  <c r="E39" i="44"/>
  <c r="D74" i="30"/>
  <c r="D65" i="30"/>
  <c r="D58" i="30"/>
  <c r="E40" i="30"/>
  <c r="E31" i="31"/>
  <c r="E75" i="31"/>
  <c r="E57" i="32"/>
  <c r="E44" i="32"/>
  <c r="B66" i="33"/>
  <c r="D66" i="33" s="1"/>
  <c r="E63" i="33"/>
  <c r="B61" i="33"/>
  <c r="D61" i="33" s="1"/>
  <c r="E54" i="33"/>
  <c r="E75" i="34"/>
  <c r="B69" i="34"/>
  <c r="D69" i="34" s="1"/>
  <c r="B53" i="34"/>
  <c r="D53" i="34" s="1"/>
  <c r="E27" i="34"/>
  <c r="E73" i="35"/>
  <c r="D71" i="35"/>
  <c r="D65" i="35"/>
  <c r="B58" i="35"/>
  <c r="D58" i="35" s="1"/>
  <c r="E55" i="35"/>
  <c r="D44" i="35"/>
  <c r="E36" i="35"/>
  <c r="E57" i="36"/>
  <c r="E30" i="36"/>
  <c r="E75" i="36"/>
  <c r="E71" i="41"/>
  <c r="D44" i="41"/>
  <c r="D72" i="29"/>
  <c r="D69" i="29"/>
  <c r="E55" i="29"/>
  <c r="E66" i="44"/>
  <c r="E62" i="44"/>
  <c r="D75" i="30"/>
  <c r="E62" i="30"/>
  <c r="D60" i="30"/>
  <c r="D59" i="30"/>
  <c r="E56" i="30"/>
  <c r="E41" i="31"/>
  <c r="D31" i="31"/>
  <c r="D62" i="32"/>
  <c r="E60" i="32"/>
  <c r="E59" i="32"/>
  <c r="B73" i="33"/>
  <c r="D73" i="33" s="1"/>
  <c r="D70" i="33"/>
  <c r="E61" i="33"/>
  <c r="E44" i="33"/>
  <c r="D65" i="34"/>
  <c r="B70" i="35"/>
  <c r="D70" i="35" s="1"/>
  <c r="D62" i="35"/>
  <c r="E58" i="35"/>
  <c r="E53" i="35"/>
  <c r="E62" i="36"/>
  <c r="D60" i="36"/>
  <c r="E74" i="41"/>
  <c r="B65" i="41"/>
  <c r="D65" i="41" s="1"/>
  <c r="E59" i="41"/>
  <c r="E39" i="41"/>
  <c r="E32" i="41"/>
  <c r="D60" i="29"/>
  <c r="D74" i="36"/>
  <c r="D36" i="29"/>
  <c r="E73" i="29"/>
  <c r="D55" i="29"/>
  <c r="E45" i="29"/>
  <c r="D64" i="30"/>
  <c r="D63" i="30"/>
  <c r="E60" i="30"/>
  <c r="B53" i="30"/>
  <c r="D53" i="30" s="1"/>
  <c r="E37" i="31"/>
  <c r="D72" i="32"/>
  <c r="D70" i="32"/>
  <c r="E69" i="32"/>
  <c r="E43" i="33"/>
  <c r="E36" i="33"/>
  <c r="D61" i="34"/>
  <c r="D36" i="34"/>
  <c r="D25" i="34"/>
  <c r="E31" i="35"/>
  <c r="E61" i="36"/>
  <c r="D52" i="36"/>
  <c r="D67" i="36"/>
  <c r="D61" i="41"/>
  <c r="E35" i="41"/>
  <c r="E28" i="41"/>
  <c r="D76" i="44"/>
  <c r="D69" i="30"/>
  <c r="D32" i="29"/>
  <c r="D75" i="29"/>
  <c r="D65" i="29"/>
  <c r="E76" i="44"/>
  <c r="D73" i="30"/>
  <c r="E69" i="30"/>
  <c r="D66" i="30"/>
  <c r="D50" i="30"/>
  <c r="E69" i="31"/>
  <c r="B71" i="31"/>
  <c r="D71" i="31" s="1"/>
  <c r="D74" i="32"/>
  <c r="E73" i="32"/>
  <c r="E55" i="32"/>
  <c r="D26" i="32"/>
  <c r="D74" i="33"/>
  <c r="D57" i="33"/>
  <c r="D50" i="33"/>
  <c r="D73" i="34"/>
  <c r="D64" i="34"/>
  <c r="E71" i="35"/>
  <c r="D38" i="35"/>
  <c r="D27" i="35"/>
  <c r="D64" i="36"/>
  <c r="D54" i="36"/>
  <c r="D48" i="36"/>
  <c r="E25" i="36"/>
  <c r="D28" i="41"/>
  <c r="D57" i="29"/>
  <c r="D63" i="29"/>
  <c r="D56" i="29"/>
  <c r="E64" i="44"/>
  <c r="E56" i="44"/>
  <c r="D68" i="30"/>
  <c r="B57" i="30"/>
  <c r="D57" i="30" s="1"/>
  <c r="D69" i="33"/>
  <c r="D57" i="34"/>
  <c r="D72" i="35"/>
  <c r="D67" i="35"/>
  <c r="D61" i="35"/>
  <c r="E59" i="36"/>
  <c r="E53" i="36"/>
  <c r="E68" i="36"/>
  <c r="D69" i="41"/>
  <c r="D31" i="29"/>
  <c r="D73" i="29"/>
  <c r="D70" i="30"/>
  <c r="D61" i="30"/>
  <c r="D54" i="30"/>
  <c r="E45" i="31"/>
  <c r="B27" i="31"/>
  <c r="D27" i="31" s="1"/>
  <c r="E61" i="32"/>
  <c r="E58" i="32"/>
  <c r="E35" i="32"/>
  <c r="E31" i="32"/>
  <c r="E71" i="33"/>
  <c r="E57" i="33"/>
  <c r="E29" i="34"/>
  <c r="D73" i="35"/>
  <c r="B66" i="35"/>
  <c r="D66" i="35" s="1"/>
  <c r="E54" i="35"/>
  <c r="D48" i="35"/>
  <c r="E65" i="36"/>
  <c r="D56" i="36"/>
  <c r="E50" i="29"/>
  <c r="E49" i="32"/>
  <c r="E50" i="34"/>
  <c r="E50" i="41"/>
  <c r="E50" i="32"/>
  <c r="E49" i="34"/>
  <c r="D49" i="32"/>
  <c r="D50" i="31"/>
  <c r="D50" i="36"/>
  <c r="E50" i="33"/>
  <c r="E50" i="30"/>
  <c r="E51" i="34"/>
  <c r="E51" i="32"/>
  <c r="E51" i="30"/>
  <c r="D50" i="32"/>
  <c r="D50" i="35"/>
  <c r="E49" i="29"/>
  <c r="E50" i="35"/>
  <c r="E50" i="36"/>
  <c r="E50" i="31"/>
  <c r="E51" i="41"/>
  <c r="E68" i="44"/>
  <c r="E65" i="44"/>
  <c r="D64" i="44"/>
  <c r="E53" i="44"/>
  <c r="D43" i="44"/>
  <c r="D60" i="44"/>
  <c r="E44" i="44"/>
  <c r="E41" i="44"/>
  <c r="E72" i="44"/>
  <c r="E69" i="44"/>
  <c r="E54" i="44"/>
  <c r="D68" i="44"/>
  <c r="E60" i="44"/>
  <c r="E57" i="44"/>
  <c r="D55" i="44"/>
  <c r="E47" i="44"/>
  <c r="E33" i="44"/>
  <c r="D72" i="44"/>
  <c r="E77" i="44"/>
  <c r="D56" i="44"/>
  <c r="E36" i="44"/>
  <c r="D49" i="41"/>
  <c r="D49" i="34"/>
  <c r="D48" i="32"/>
  <c r="E49" i="30"/>
  <c r="E51" i="44"/>
  <c r="E52" i="44"/>
  <c r="E48" i="33"/>
  <c r="B49" i="36"/>
  <c r="D49" i="36" s="1"/>
  <c r="D47" i="35"/>
  <c r="E48" i="36"/>
  <c r="D46" i="33"/>
  <c r="D46" i="32"/>
  <c r="D47" i="31"/>
  <c r="D52" i="44"/>
  <c r="D49" i="30"/>
  <c r="D32" i="31"/>
  <c r="B33" i="31"/>
  <c r="D33" i="31" s="1"/>
  <c r="B34" i="32"/>
  <c r="D34" i="32" s="1"/>
  <c r="D33" i="32"/>
  <c r="D28" i="33"/>
  <c r="B29" i="33"/>
  <c r="D29" i="33" s="1"/>
  <c r="E28" i="35"/>
  <c r="E27" i="35"/>
  <c r="E48" i="41"/>
  <c r="E47" i="41"/>
  <c r="D39" i="29"/>
  <c r="E36" i="29"/>
  <c r="E30" i="29"/>
  <c r="D48" i="29"/>
  <c r="E47" i="29"/>
  <c r="E48" i="44"/>
  <c r="E45" i="44"/>
  <c r="E40" i="44"/>
  <c r="E37" i="44"/>
  <c r="D35" i="44"/>
  <c r="E32" i="44"/>
  <c r="D28" i="44"/>
  <c r="E48" i="30"/>
  <c r="E46" i="30"/>
  <c r="E44" i="30"/>
  <c r="E36" i="30"/>
  <c r="E34" i="30"/>
  <c r="E30" i="30"/>
  <c r="E26" i="30"/>
  <c r="B49" i="31"/>
  <c r="D49" i="31" s="1"/>
  <c r="D46" i="31"/>
  <c r="D42" i="31"/>
  <c r="E33" i="31"/>
  <c r="B28" i="31"/>
  <c r="D28" i="31" s="1"/>
  <c r="E47" i="32"/>
  <c r="E38" i="32"/>
  <c r="E37" i="32"/>
  <c r="D28" i="34"/>
  <c r="B29" i="34"/>
  <c r="D29" i="34" s="1"/>
  <c r="E40" i="35"/>
  <c r="E39" i="35"/>
  <c r="B27" i="36"/>
  <c r="D27" i="36" s="1"/>
  <c r="D26" i="36"/>
  <c r="B31" i="41"/>
  <c r="D31" i="41" s="1"/>
  <c r="D30" i="41"/>
  <c r="D25" i="41"/>
  <c r="B26" i="41"/>
  <c r="D26" i="41" s="1"/>
  <c r="E38" i="29"/>
  <c r="D35" i="29"/>
  <c r="E32" i="29"/>
  <c r="D29" i="29"/>
  <c r="B26" i="29"/>
  <c r="D26" i="29" s="1"/>
  <c r="D49" i="29"/>
  <c r="E50" i="44"/>
  <c r="D36" i="44"/>
  <c r="D31" i="44"/>
  <c r="E28" i="44"/>
  <c r="D46" i="30"/>
  <c r="E41" i="30"/>
  <c r="D32" i="30"/>
  <c r="D28" i="30"/>
  <c r="E49" i="31"/>
  <c r="E47" i="31"/>
  <c r="E35" i="31"/>
  <c r="D40" i="32"/>
  <c r="D38" i="32"/>
  <c r="E27" i="32"/>
  <c r="B30" i="33"/>
  <c r="D30" i="33" s="1"/>
  <c r="D41" i="36"/>
  <c r="D32" i="36"/>
  <c r="B33" i="36"/>
  <c r="D33" i="36" s="1"/>
  <c r="D30" i="29"/>
  <c r="E28" i="29"/>
  <c r="D47" i="29"/>
  <c r="E41" i="29"/>
  <c r="D51" i="44"/>
  <c r="D33" i="44"/>
  <c r="D48" i="30"/>
  <c r="D47" i="30"/>
  <c r="D33" i="30"/>
  <c r="D25" i="30"/>
  <c r="B48" i="31"/>
  <c r="D48" i="31" s="1"/>
  <c r="E39" i="31"/>
  <c r="D30" i="31"/>
  <c r="D47" i="32"/>
  <c r="E28" i="33"/>
  <c r="E27" i="33"/>
  <c r="D29" i="35"/>
  <c r="B30" i="35"/>
  <c r="D30" i="35" s="1"/>
  <c r="E35" i="36"/>
  <c r="E34" i="36"/>
  <c r="E29" i="31"/>
  <c r="E26" i="31"/>
  <c r="E45" i="32"/>
  <c r="E43" i="32"/>
  <c r="E41" i="32"/>
  <c r="E33" i="32"/>
  <c r="D27" i="32"/>
  <c r="D25" i="32"/>
  <c r="D49" i="33"/>
  <c r="E45" i="33"/>
  <c r="E42" i="33"/>
  <c r="D40" i="33"/>
  <c r="E37" i="33"/>
  <c r="E33" i="33"/>
  <c r="D26" i="33"/>
  <c r="D25" i="33"/>
  <c r="D48" i="34"/>
  <c r="E43" i="34"/>
  <c r="E37" i="34"/>
  <c r="E31" i="34"/>
  <c r="E25" i="34"/>
  <c r="E49" i="35"/>
  <c r="E46" i="35"/>
  <c r="E37" i="35"/>
  <c r="E33" i="35"/>
  <c r="D31" i="35"/>
  <c r="D26" i="35"/>
  <c r="E49" i="36"/>
  <c r="E47" i="36"/>
  <c r="E45" i="36"/>
  <c r="D37" i="36"/>
  <c r="D34" i="36"/>
  <c r="D28" i="36"/>
  <c r="E27" i="36"/>
  <c r="E45" i="41"/>
  <c r="E42" i="41"/>
  <c r="E37" i="41"/>
  <c r="E34" i="41"/>
  <c r="D32" i="41"/>
  <c r="E29" i="41"/>
  <c r="D32" i="34"/>
  <c r="D46" i="35"/>
  <c r="D46" i="36"/>
  <c r="E39" i="36"/>
  <c r="D33" i="41"/>
  <c r="E25" i="32"/>
  <c r="E49" i="33"/>
  <c r="E41" i="33"/>
  <c r="D33" i="33"/>
  <c r="D32" i="33"/>
  <c r="E30" i="33"/>
  <c r="E35" i="34"/>
  <c r="D33" i="34"/>
  <c r="D27" i="34"/>
  <c r="D49" i="35"/>
  <c r="E45" i="35"/>
  <c r="E42" i="35"/>
  <c r="D40" i="35"/>
  <c r="D33" i="35"/>
  <c r="E30" i="35"/>
  <c r="D28" i="35"/>
  <c r="E43" i="36"/>
  <c r="E38" i="36"/>
  <c r="E37" i="36"/>
  <c r="D35" i="36"/>
  <c r="D31" i="36"/>
  <c r="D29" i="36"/>
  <c r="E29" i="36"/>
  <c r="D45" i="41"/>
  <c r="E41" i="41"/>
  <c r="D29" i="41"/>
  <c r="D45" i="36"/>
  <c r="D45" i="32"/>
  <c r="D45" i="31"/>
  <c r="D47" i="44"/>
  <c r="D48" i="44"/>
  <c r="D45" i="35"/>
  <c r="D45" i="34"/>
  <c r="D45" i="33"/>
  <c r="D44" i="31"/>
  <c r="D45" i="30"/>
  <c r="D45" i="29"/>
  <c r="D43" i="30"/>
  <c r="D42" i="33"/>
  <c r="D41" i="32"/>
  <c r="D43" i="31"/>
  <c r="D42" i="32"/>
  <c r="D44" i="29"/>
  <c r="D44" i="33"/>
  <c r="B42" i="35"/>
  <c r="D42" i="35" s="1"/>
  <c r="D43" i="32"/>
  <c r="D44" i="36"/>
  <c r="D44" i="30"/>
  <c r="D43" i="29"/>
  <c r="B44" i="32"/>
  <c r="D44" i="32" s="1"/>
  <c r="D42" i="30"/>
  <c r="D43" i="35"/>
  <c r="D42" i="36"/>
  <c r="D41" i="31"/>
  <c r="D43" i="36"/>
  <c r="D40" i="41"/>
  <c r="D44" i="44"/>
  <c r="D41" i="41"/>
  <c r="D41" i="34"/>
  <c r="B41" i="33"/>
  <c r="D41" i="33" s="1"/>
  <c r="D40" i="31"/>
  <c r="D41" i="30"/>
  <c r="D41" i="29"/>
  <c r="D40" i="36"/>
  <c r="D39" i="35"/>
  <c r="D39" i="32"/>
  <c r="D39" i="31"/>
  <c r="D39" i="30"/>
  <c r="D40" i="30"/>
  <c r="D40" i="29"/>
  <c r="D38" i="30"/>
  <c r="D38" i="36"/>
  <c r="D38" i="31"/>
  <c r="D37" i="32"/>
  <c r="D37" i="31"/>
  <c r="D37" i="29"/>
  <c r="D38" i="29"/>
  <c r="D37" i="33"/>
  <c r="D36" i="31"/>
  <c r="D37" i="30"/>
  <c r="D39" i="44"/>
  <c r="D40" i="44"/>
  <c r="D36" i="41"/>
  <c r="D37" i="41"/>
  <c r="D37" i="35"/>
  <c r="B37" i="34"/>
  <c r="D37" i="34" s="1"/>
  <c r="D36" i="32"/>
  <c r="D36" i="30"/>
  <c r="D35" i="30"/>
  <c r="D36" i="36"/>
  <c r="D35" i="35"/>
  <c r="D35" i="32"/>
  <c r="D35" i="31"/>
  <c r="D34" i="33"/>
  <c r="D34" i="35"/>
  <c r="D34" i="31"/>
  <c r="B34" i="30"/>
  <c r="D34" i="30" s="1"/>
  <c r="D34" i="29"/>
  <c r="D60" i="41"/>
  <c r="D48" i="41"/>
  <c r="D68" i="41"/>
  <c r="D75" i="41"/>
  <c r="B74" i="41"/>
  <c r="D74" i="41" s="1"/>
  <c r="D71" i="41"/>
  <c r="B70" i="41"/>
  <c r="D70" i="41" s="1"/>
  <c r="D67" i="41"/>
  <c r="B66" i="41"/>
  <c r="D66" i="41" s="1"/>
  <c r="D63" i="41"/>
  <c r="B62" i="41"/>
  <c r="D62" i="41" s="1"/>
  <c r="D59" i="41"/>
  <c r="B58" i="41"/>
  <c r="D58" i="41" s="1"/>
  <c r="D55" i="41"/>
  <c r="B54" i="41"/>
  <c r="D54" i="41" s="1"/>
  <c r="D51" i="41"/>
  <c r="B50" i="41"/>
  <c r="D50" i="41" s="1"/>
  <c r="D47" i="41"/>
  <c r="B46" i="41"/>
  <c r="D46" i="41" s="1"/>
  <c r="D43" i="41"/>
  <c r="B42" i="41"/>
  <c r="D42" i="41" s="1"/>
  <c r="D39" i="41"/>
  <c r="B38" i="41"/>
  <c r="D38" i="41" s="1"/>
  <c r="D35" i="41"/>
  <c r="B34" i="41"/>
  <c r="D34" i="41" s="1"/>
  <c r="D27" i="41"/>
  <c r="D71" i="36"/>
  <c r="B72" i="36"/>
  <c r="D72" i="36" s="1"/>
  <c r="B68" i="36"/>
  <c r="D68" i="36" s="1"/>
  <c r="B73" i="36"/>
  <c r="D73" i="36" s="1"/>
  <c r="E67" i="36"/>
  <c r="B69" i="36"/>
  <c r="D69" i="36" s="1"/>
  <c r="E71" i="36"/>
  <c r="E64" i="36"/>
  <c r="E60" i="36"/>
  <c r="E56" i="36"/>
  <c r="E52" i="36"/>
  <c r="E44" i="36"/>
  <c r="E40" i="36"/>
  <c r="E36" i="36"/>
  <c r="E32" i="36"/>
  <c r="E28" i="36"/>
  <c r="D60" i="34"/>
  <c r="D44" i="34"/>
  <c r="D72" i="34"/>
  <c r="D56" i="34"/>
  <c r="D40" i="34"/>
  <c r="D75" i="34"/>
  <c r="B74" i="34"/>
  <c r="D74" i="34" s="1"/>
  <c r="D71" i="34"/>
  <c r="B70" i="34"/>
  <c r="D70" i="34" s="1"/>
  <c r="D67" i="34"/>
  <c r="B66" i="34"/>
  <c r="D66" i="34" s="1"/>
  <c r="D63" i="34"/>
  <c r="B62" i="34"/>
  <c r="D62" i="34" s="1"/>
  <c r="D59" i="34"/>
  <c r="B58" i="34"/>
  <c r="D58" i="34" s="1"/>
  <c r="D55" i="34"/>
  <c r="B54" i="34"/>
  <c r="D54" i="34" s="1"/>
  <c r="D51" i="34"/>
  <c r="B50" i="34"/>
  <c r="D50" i="34" s="1"/>
  <c r="D47" i="34"/>
  <c r="B46" i="34"/>
  <c r="D46" i="34" s="1"/>
  <c r="D43" i="34"/>
  <c r="B42" i="34"/>
  <c r="D42" i="34" s="1"/>
  <c r="D39" i="34"/>
  <c r="B38" i="34"/>
  <c r="D38" i="34" s="1"/>
  <c r="D35" i="34"/>
  <c r="B34" i="34"/>
  <c r="D34" i="34" s="1"/>
  <c r="D31" i="34"/>
  <c r="B30" i="34"/>
  <c r="D30" i="34" s="1"/>
  <c r="B26" i="34"/>
  <c r="D26" i="34" s="1"/>
  <c r="E68" i="34"/>
  <c r="E64" i="34"/>
  <c r="E60" i="34"/>
  <c r="E56" i="34"/>
  <c r="E52" i="34"/>
  <c r="E48" i="34"/>
  <c r="E44" i="34"/>
  <c r="E40" i="34"/>
  <c r="E36" i="34"/>
  <c r="E32" i="34"/>
  <c r="E28" i="34"/>
  <c r="D56" i="33"/>
  <c r="D68" i="33"/>
  <c r="D36" i="33"/>
  <c r="D48" i="33"/>
  <c r="D75" i="33"/>
  <c r="D71" i="33"/>
  <c r="D67" i="33"/>
  <c r="D63" i="33"/>
  <c r="D59" i="33"/>
  <c r="D55" i="33"/>
  <c r="D51" i="33"/>
  <c r="D47" i="33"/>
  <c r="D43" i="33"/>
  <c r="D39" i="33"/>
  <c r="D35" i="33"/>
  <c r="D31" i="33"/>
  <c r="E72" i="32"/>
  <c r="E68" i="32"/>
  <c r="E64" i="32"/>
  <c r="E56" i="32"/>
  <c r="E52" i="32"/>
  <c r="E48" i="32"/>
  <c r="E40" i="32"/>
  <c r="E36" i="32"/>
  <c r="E32" i="32"/>
  <c r="E28" i="32"/>
  <c r="E37" i="30"/>
  <c r="E33" i="30"/>
  <c r="E29" i="30"/>
  <c r="E25" i="30"/>
  <c r="D78" i="44"/>
  <c r="B77" i="44"/>
  <c r="D77" i="44" s="1"/>
  <c r="D74" i="44"/>
  <c r="B73" i="44"/>
  <c r="D73" i="44" s="1"/>
  <c r="D70" i="44"/>
  <c r="B69" i="44"/>
  <c r="D69" i="44" s="1"/>
  <c r="D66" i="44"/>
  <c r="B65" i="44"/>
  <c r="D65" i="44" s="1"/>
  <c r="D62" i="44"/>
  <c r="B61" i="44"/>
  <c r="D61" i="44" s="1"/>
  <c r="D58" i="44"/>
  <c r="B57" i="44"/>
  <c r="D57" i="44" s="1"/>
  <c r="D54" i="44"/>
  <c r="B53" i="44"/>
  <c r="D53" i="44" s="1"/>
  <c r="D50" i="44"/>
  <c r="B49" i="44"/>
  <c r="D49" i="44" s="1"/>
  <c r="D46" i="44"/>
  <c r="B45" i="44"/>
  <c r="D45" i="44" s="1"/>
  <c r="D42" i="44"/>
  <c r="B41" i="44"/>
  <c r="D41" i="44" s="1"/>
  <c r="D38" i="44"/>
  <c r="B37" i="44"/>
  <c r="D37" i="44" s="1"/>
  <c r="D34" i="44"/>
  <c r="D30" i="44"/>
  <c r="B74" i="29"/>
  <c r="D74" i="29" s="1"/>
  <c r="B62" i="29"/>
  <c r="D62" i="29" s="1"/>
  <c r="B58" i="29"/>
  <c r="D58" i="29" s="1"/>
  <c r="B54" i="29"/>
  <c r="D54" i="29" s="1"/>
  <c r="B50" i="29"/>
  <c r="D50" i="29" s="1"/>
  <c r="B46" i="29"/>
  <c r="D46" i="29" s="1"/>
  <c r="B70" i="29"/>
  <c r="D70" i="29" s="1"/>
  <c r="B66" i="29"/>
  <c r="D66" i="29" s="1"/>
  <c r="B42" i="29"/>
  <c r="D42" i="29" s="1"/>
  <c r="E68" i="29"/>
  <c r="E60" i="29"/>
  <c r="E48" i="29"/>
  <c r="E40" i="29"/>
  <c r="E72" i="29"/>
  <c r="E64" i="29"/>
  <c r="E56" i="29"/>
  <c r="E52" i="29"/>
  <c r="E44" i="29"/>
  <c r="E35" i="29"/>
  <c r="E31" i="29"/>
  <c r="E27" i="29"/>
  <c r="C11" i="44"/>
  <c r="B12" i="44" s="1"/>
  <c r="C12" i="44"/>
  <c r="B13" i="44" s="1"/>
  <c r="C13" i="44"/>
  <c r="B14" i="44" s="1"/>
  <c r="C14" i="44"/>
  <c r="B15" i="44" s="1"/>
  <c r="C15" i="44"/>
  <c r="B16" i="44" s="1"/>
  <c r="C16" i="44"/>
  <c r="B17" i="44" s="1"/>
  <c r="C17" i="44"/>
  <c r="B18" i="44" s="1"/>
  <c r="C18" i="44"/>
  <c r="B19" i="44" s="1"/>
  <c r="C19" i="44"/>
  <c r="B20" i="44" s="1"/>
  <c r="C20" i="44"/>
  <c r="B21" i="44" s="1"/>
  <c r="C21" i="44"/>
  <c r="B22" i="44" s="1"/>
  <c r="C22" i="44"/>
  <c r="B23" i="44" s="1"/>
  <c r="C23" i="44"/>
  <c r="B24" i="44" s="1"/>
  <c r="C24" i="44"/>
  <c r="B25" i="44" s="1"/>
  <c r="C25" i="44"/>
  <c r="B26" i="44" s="1"/>
  <c r="C26" i="44"/>
  <c r="B27" i="44" s="1"/>
  <c r="D27" i="44" s="1"/>
  <c r="C10" i="44"/>
  <c r="B11" i="44" s="1"/>
  <c r="A26" i="44"/>
  <c r="E27" i="44" s="1"/>
  <c r="A25" i="44"/>
  <c r="A24" i="44"/>
  <c r="A23" i="44"/>
  <c r="A22" i="44"/>
  <c r="A21" i="44"/>
  <c r="A20" i="44"/>
  <c r="A19" i="44"/>
  <c r="A18" i="44"/>
  <c r="A17" i="44"/>
  <c r="A16" i="44"/>
  <c r="A15" i="44"/>
  <c r="A14" i="44"/>
  <c r="A13" i="44"/>
  <c r="A12" i="44"/>
  <c r="A11" i="44"/>
  <c r="A10" i="44"/>
  <c r="A23" i="37"/>
  <c r="C23" i="37"/>
  <c r="B24" i="37" s="1"/>
  <c r="A24" i="37"/>
  <c r="C24" i="37"/>
  <c r="B25" i="37" s="1"/>
  <c r="A25" i="37"/>
  <c r="C25" i="37"/>
  <c r="B26" i="37" s="1"/>
  <c r="A26" i="37"/>
  <c r="C26" i="37"/>
  <c r="A27" i="37"/>
  <c r="C27" i="37"/>
  <c r="B28" i="37" s="1"/>
  <c r="A28" i="37"/>
  <c r="C28" i="37"/>
  <c r="B29" i="37" s="1"/>
  <c r="A29" i="37"/>
  <c r="C29" i="37"/>
  <c r="B30" i="37" s="1"/>
  <c r="A30" i="37"/>
  <c r="C30" i="37"/>
  <c r="B31" i="37" s="1"/>
  <c r="A31" i="37"/>
  <c r="C31" i="37"/>
  <c r="B32" i="37" s="1"/>
  <c r="A32" i="37"/>
  <c r="C32" i="37"/>
  <c r="B33" i="37" s="1"/>
  <c r="A33" i="37"/>
  <c r="C33" i="37"/>
  <c r="B34" i="37" s="1"/>
  <c r="A34" i="37"/>
  <c r="C34" i="37"/>
  <c r="B35" i="37" s="1"/>
  <c r="A35" i="37"/>
  <c r="C35" i="37"/>
  <c r="B36" i="37" s="1"/>
  <c r="A36" i="37"/>
  <c r="C36" i="37"/>
  <c r="B37" i="37" s="1"/>
  <c r="A37" i="37"/>
  <c r="C37" i="37"/>
  <c r="B38" i="37" s="1"/>
  <c r="A38" i="37"/>
  <c r="C38" i="37"/>
  <c r="A39" i="37"/>
  <c r="C39" i="37"/>
  <c r="A23" i="36"/>
  <c r="E24" i="36" s="1"/>
  <c r="C23" i="36"/>
  <c r="B24" i="36" s="1"/>
  <c r="D24" i="36" s="1"/>
  <c r="A23" i="35"/>
  <c r="E24" i="35" s="1"/>
  <c r="C23" i="35"/>
  <c r="B24" i="35" s="1"/>
  <c r="D24" i="35" s="1"/>
  <c r="A23" i="34"/>
  <c r="E24" i="34" s="1"/>
  <c r="C23" i="34"/>
  <c r="B24" i="34" s="1"/>
  <c r="D24" i="34" s="1"/>
  <c r="A23" i="33"/>
  <c r="E24" i="33" s="1"/>
  <c r="C23" i="33"/>
  <c r="B24" i="33" s="1"/>
  <c r="D24" i="33" s="1"/>
  <c r="A23" i="32"/>
  <c r="E24" i="32" s="1"/>
  <c r="C23" i="32"/>
  <c r="B24" i="32" s="1"/>
  <c r="D24" i="32" s="1"/>
  <c r="A23" i="30"/>
  <c r="E24" i="30" s="1"/>
  <c r="C23" i="30"/>
  <c r="B24" i="30" s="1"/>
  <c r="D24" i="30" s="1"/>
  <c r="A23" i="29"/>
  <c r="E24" i="29" s="1"/>
  <c r="C23" i="29"/>
  <c r="B24" i="29" s="1"/>
  <c r="D24" i="29" s="1"/>
  <c r="B11" i="42"/>
  <c r="B20" i="42" s="1"/>
  <c r="C20" i="42"/>
  <c r="D20" i="42"/>
  <c r="F20" i="42"/>
  <c r="G20" i="42"/>
  <c r="H20" i="42"/>
  <c r="I20" i="42"/>
  <c r="I4" i="42"/>
  <c r="I9" i="42" s="1"/>
  <c r="C18" i="42"/>
  <c r="D18" i="42"/>
  <c r="F18" i="42"/>
  <c r="G18" i="42"/>
  <c r="H18" i="42"/>
  <c r="I18" i="42"/>
  <c r="B18" i="42"/>
  <c r="C11" i="42"/>
  <c r="C19" i="42" s="1"/>
  <c r="D11" i="42"/>
  <c r="E11" i="42"/>
  <c r="F11" i="42"/>
  <c r="G11" i="42"/>
  <c r="H11" i="42"/>
  <c r="J11" i="42"/>
  <c r="K11" i="42"/>
  <c r="L11" i="42"/>
  <c r="F74" i="31" l="1"/>
  <c r="F38" i="34"/>
  <c r="F56" i="31"/>
  <c r="F34" i="36"/>
  <c r="F67" i="44"/>
  <c r="F27" i="31"/>
  <c r="F29" i="33"/>
  <c r="F75" i="44"/>
  <c r="F71" i="44"/>
  <c r="F59" i="44"/>
  <c r="F41" i="34"/>
  <c r="F43" i="31"/>
  <c r="F25" i="33"/>
  <c r="F48" i="31"/>
  <c r="F67" i="33"/>
  <c r="F66" i="32"/>
  <c r="F55" i="35"/>
  <c r="F42" i="29"/>
  <c r="F75" i="33"/>
  <c r="F69" i="35"/>
  <c r="F53" i="30"/>
  <c r="F73" i="36"/>
  <c r="F75" i="41"/>
  <c r="F70" i="36"/>
  <c r="F42" i="34"/>
  <c r="F45" i="30"/>
  <c r="F29" i="31"/>
  <c r="F56" i="33"/>
  <c r="F78" i="44"/>
  <c r="F41" i="36"/>
  <c r="F63" i="44"/>
  <c r="F26" i="33"/>
  <c r="F65" i="29"/>
  <c r="F46" i="44"/>
  <c r="F42" i="30"/>
  <c r="F32" i="33"/>
  <c r="F31" i="41"/>
  <c r="F38" i="30"/>
  <c r="F39" i="33"/>
  <c r="F34" i="41"/>
  <c r="F67" i="41"/>
  <c r="F68" i="35"/>
  <c r="F34" i="31"/>
  <c r="F34" i="35"/>
  <c r="F26" i="36"/>
  <c r="F65" i="32"/>
  <c r="F59" i="41"/>
  <c r="F67" i="32"/>
  <c r="F68" i="29"/>
  <c r="F43" i="36"/>
  <c r="F52" i="33"/>
  <c r="F46" i="34"/>
  <c r="F40" i="31"/>
  <c r="F43" i="35"/>
  <c r="F39" i="44"/>
  <c r="F39" i="35"/>
  <c r="F45" i="31"/>
  <c r="F33" i="32"/>
  <c r="F65" i="33"/>
  <c r="F59" i="31"/>
  <c r="F75" i="35"/>
  <c r="F74" i="34"/>
  <c r="F51" i="35"/>
  <c r="F29" i="32"/>
  <c r="F73" i="34"/>
  <c r="F72" i="29"/>
  <c r="F73" i="44"/>
  <c r="F48" i="36"/>
  <c r="F48" i="35"/>
  <c r="F58" i="30"/>
  <c r="F75" i="29"/>
  <c r="F74" i="44"/>
  <c r="F32" i="32"/>
  <c r="F36" i="41"/>
  <c r="F42" i="36"/>
  <c r="F28" i="29"/>
  <c r="F47" i="35"/>
  <c r="F55" i="31"/>
  <c r="F39" i="32"/>
  <c r="F26" i="35"/>
  <c r="F26" i="30"/>
  <c r="F26" i="32"/>
  <c r="F64" i="30"/>
  <c r="F74" i="30"/>
  <c r="F68" i="31"/>
  <c r="F71" i="29"/>
  <c r="F64" i="33"/>
  <c r="F56" i="35"/>
  <c r="F73" i="29"/>
  <c r="F56" i="32"/>
  <c r="F39" i="34"/>
  <c r="F64" i="36"/>
  <c r="F25" i="36"/>
  <c r="F68" i="34"/>
  <c r="F46" i="33"/>
  <c r="F35" i="41"/>
  <c r="F33" i="41"/>
  <c r="F26" i="29"/>
  <c r="F44" i="41"/>
  <c r="F62" i="29"/>
  <c r="F63" i="33"/>
  <c r="F52" i="34"/>
  <c r="F72" i="34"/>
  <c r="F38" i="31"/>
  <c r="F31" i="36"/>
  <c r="F36" i="44"/>
  <c r="F30" i="36"/>
  <c r="F63" i="35"/>
  <c r="F25" i="29"/>
  <c r="F60" i="33"/>
  <c r="F30" i="44"/>
  <c r="F35" i="34"/>
  <c r="F73" i="30"/>
  <c r="F34" i="44"/>
  <c r="F54" i="34"/>
  <c r="F44" i="44"/>
  <c r="F43" i="29"/>
  <c r="F44" i="31"/>
  <c r="F73" i="31"/>
  <c r="F38" i="44"/>
  <c r="F54" i="30"/>
  <c r="F70" i="32"/>
  <c r="F73" i="33"/>
  <c r="F59" i="30"/>
  <c r="F64" i="41"/>
  <c r="F69" i="41"/>
  <c r="F61" i="30"/>
  <c r="F44" i="35"/>
  <c r="F71" i="34"/>
  <c r="F42" i="44"/>
  <c r="F48" i="33"/>
  <c r="F36" i="34"/>
  <c r="F58" i="34"/>
  <c r="F40" i="30"/>
  <c r="F27" i="34"/>
  <c r="F31" i="32"/>
  <c r="F50" i="33"/>
  <c r="F62" i="30"/>
  <c r="F55" i="30"/>
  <c r="F69" i="31"/>
  <c r="F62" i="34"/>
  <c r="F25" i="41"/>
  <c r="F67" i="35"/>
  <c r="F61" i="29"/>
  <c r="F71" i="32"/>
  <c r="F54" i="31"/>
  <c r="F61" i="44"/>
  <c r="F34" i="29"/>
  <c r="F66" i="29"/>
  <c r="F49" i="44"/>
  <c r="F68" i="33"/>
  <c r="F30" i="41"/>
  <c r="F67" i="31"/>
  <c r="F32" i="35"/>
  <c r="F59" i="33"/>
  <c r="F60" i="41"/>
  <c r="F60" i="31"/>
  <c r="F37" i="29"/>
  <c r="F43" i="30"/>
  <c r="F64" i="44"/>
  <c r="F59" i="32"/>
  <c r="F46" i="32"/>
  <c r="F33" i="29"/>
  <c r="F41" i="44"/>
  <c r="F30" i="30"/>
  <c r="F35" i="44"/>
  <c r="F51" i="32"/>
  <c r="F46" i="41"/>
  <c r="F35" i="32"/>
  <c r="F36" i="31"/>
  <c r="F49" i="41"/>
  <c r="F66" i="35"/>
  <c r="F54" i="33"/>
  <c r="F27" i="41"/>
  <c r="F50" i="30"/>
  <c r="F65" i="41"/>
  <c r="F65" i="34"/>
  <c r="F65" i="35"/>
  <c r="F52" i="31"/>
  <c r="F30" i="32"/>
  <c r="F58" i="31"/>
  <c r="F33" i="31"/>
  <c r="F27" i="35"/>
  <c r="F58" i="29"/>
  <c r="F33" i="35"/>
  <c r="F71" i="30"/>
  <c r="F38" i="33"/>
  <c r="F27" i="30"/>
  <c r="F69" i="32"/>
  <c r="F63" i="36"/>
  <c r="F67" i="30"/>
  <c r="F51" i="36"/>
  <c r="F63" i="32"/>
  <c r="F56" i="36"/>
  <c r="F57" i="34"/>
  <c r="F57" i="29"/>
  <c r="F55" i="36"/>
  <c r="F55" i="34"/>
  <c r="F55" i="33"/>
  <c r="F57" i="33"/>
  <c r="F74" i="29"/>
  <c r="F59" i="34"/>
  <c r="F72" i="36"/>
  <c r="F58" i="41"/>
  <c r="F26" i="31"/>
  <c r="F32" i="31"/>
  <c r="F72" i="31"/>
  <c r="F62" i="33"/>
  <c r="F68" i="41"/>
  <c r="F40" i="41"/>
  <c r="F69" i="34"/>
  <c r="F73" i="41"/>
  <c r="F34" i="34"/>
  <c r="F35" i="30"/>
  <c r="F42" i="33"/>
  <c r="F45" i="34"/>
  <c r="F69" i="33"/>
  <c r="F66" i="30"/>
  <c r="F52" i="30"/>
  <c r="F40" i="32"/>
  <c r="F47" i="33"/>
  <c r="F66" i="41"/>
  <c r="F33" i="36"/>
  <c r="F49" i="29"/>
  <c r="F38" i="35"/>
  <c r="F75" i="30"/>
  <c r="F58" i="35"/>
  <c r="F53" i="31"/>
  <c r="F62" i="35"/>
  <c r="F66" i="36"/>
  <c r="F65" i="31"/>
  <c r="F60" i="35"/>
  <c r="F72" i="41"/>
  <c r="F67" i="29"/>
  <c r="F72" i="33"/>
  <c r="F52" i="35"/>
  <c r="F57" i="32"/>
  <c r="F32" i="44"/>
  <c r="F70" i="44"/>
  <c r="F51" i="33"/>
  <c r="F28" i="34"/>
  <c r="F70" i="34"/>
  <c r="F54" i="32"/>
  <c r="F41" i="35"/>
  <c r="F46" i="36"/>
  <c r="F40" i="33"/>
  <c r="F28" i="30"/>
  <c r="F75" i="36"/>
  <c r="F53" i="33"/>
  <c r="F25" i="31"/>
  <c r="F53" i="32"/>
  <c r="F55" i="41"/>
  <c r="F54" i="29"/>
  <c r="F53" i="36"/>
  <c r="F52" i="41"/>
  <c r="F57" i="44"/>
  <c r="F54" i="41"/>
  <c r="F54" i="35"/>
  <c r="F58" i="44"/>
  <c r="F55" i="29"/>
  <c r="F36" i="29"/>
  <c r="F31" i="29"/>
  <c r="F69" i="44"/>
  <c r="F30" i="34"/>
  <c r="F61" i="41"/>
  <c r="F61" i="34"/>
  <c r="F57" i="36"/>
  <c r="F51" i="29"/>
  <c r="F43" i="33"/>
  <c r="F47" i="34"/>
  <c r="F58" i="32"/>
  <c r="F69" i="30"/>
  <c r="F57" i="41"/>
  <c r="F52" i="32"/>
  <c r="F72" i="35"/>
  <c r="F70" i="31"/>
  <c r="F56" i="41"/>
  <c r="F47" i="44"/>
  <c r="F65" i="36"/>
  <c r="F75" i="32"/>
  <c r="F53" i="41"/>
  <c r="F65" i="44"/>
  <c r="F29" i="29"/>
  <c r="F25" i="34"/>
  <c r="F61" i="35"/>
  <c r="F50" i="29"/>
  <c r="F28" i="32"/>
  <c r="F33" i="33"/>
  <c r="F74" i="33"/>
  <c r="F53" i="29"/>
  <c r="F53" i="34"/>
  <c r="F52" i="36"/>
  <c r="F52" i="29"/>
  <c r="F51" i="30"/>
  <c r="F38" i="36"/>
  <c r="F27" i="33"/>
  <c r="F47" i="30"/>
  <c r="F34" i="32"/>
  <c r="F24" i="29"/>
  <c r="F56" i="29"/>
  <c r="F71" i="33"/>
  <c r="F26" i="34"/>
  <c r="F47" i="41"/>
  <c r="F34" i="33"/>
  <c r="F35" i="35"/>
  <c r="F43" i="44"/>
  <c r="F62" i="36"/>
  <c r="F51" i="44"/>
  <c r="F40" i="29"/>
  <c r="F38" i="41"/>
  <c r="F70" i="41"/>
  <c r="F41" i="30"/>
  <c r="F70" i="30"/>
  <c r="F63" i="30"/>
  <c r="F36" i="35"/>
  <c r="F35" i="29"/>
  <c r="F62" i="44"/>
  <c r="F68" i="32"/>
  <c r="F67" i="34"/>
  <c r="F28" i="36"/>
  <c r="F68" i="36"/>
  <c r="F39" i="41"/>
  <c r="F39" i="31"/>
  <c r="F32" i="41"/>
  <c r="F31" i="44"/>
  <c r="F28" i="31"/>
  <c r="F74" i="36"/>
  <c r="F60" i="32"/>
  <c r="F57" i="35"/>
  <c r="F58" i="33"/>
  <c r="F70" i="33"/>
  <c r="F27" i="29"/>
  <c r="F42" i="41"/>
  <c r="F37" i="32"/>
  <c r="F39" i="36"/>
  <c r="F59" i="36"/>
  <c r="F71" i="31"/>
  <c r="F70" i="35"/>
  <c r="F29" i="44"/>
  <c r="F25" i="35"/>
  <c r="F31" i="33"/>
  <c r="F36" i="33"/>
  <c r="F32" i="34"/>
  <c r="F43" i="41"/>
  <c r="F47" i="36"/>
  <c r="F66" i="31"/>
  <c r="F51" i="31"/>
  <c r="F29" i="35"/>
  <c r="F33" i="30"/>
  <c r="F48" i="32"/>
  <c r="F37" i="34"/>
  <c r="F44" i="30"/>
  <c r="F68" i="30"/>
  <c r="F37" i="31"/>
  <c r="F63" i="31"/>
  <c r="F59" i="29"/>
  <c r="F24" i="33"/>
  <c r="F71" i="41"/>
  <c r="F39" i="30"/>
  <c r="F41" i="31"/>
  <c r="F33" i="34"/>
  <c r="F27" i="36"/>
  <c r="F47" i="32"/>
  <c r="F33" i="44"/>
  <c r="F30" i="29"/>
  <c r="F29" i="34"/>
  <c r="F42" i="31"/>
  <c r="F48" i="44"/>
  <c r="F39" i="29"/>
  <c r="F55" i="32"/>
  <c r="F57" i="31"/>
  <c r="F74" i="41"/>
  <c r="F30" i="31"/>
  <c r="F32" i="30"/>
  <c r="F46" i="31"/>
  <c r="F55" i="44"/>
  <c r="F63" i="29"/>
  <c r="F32" i="29"/>
  <c r="F66" i="33"/>
  <c r="F65" i="30"/>
  <c r="F59" i="35"/>
  <c r="F41" i="29"/>
  <c r="F66" i="44"/>
  <c r="F54" i="36"/>
  <c r="F74" i="32"/>
  <c r="F64" i="31"/>
  <c r="F77" i="44"/>
  <c r="F70" i="29"/>
  <c r="F72" i="32"/>
  <c r="F63" i="34"/>
  <c r="F62" i="41"/>
  <c r="F40" i="35"/>
  <c r="F56" i="44"/>
  <c r="F76" i="44"/>
  <c r="F69" i="29"/>
  <c r="F75" i="31"/>
  <c r="F31" i="30"/>
  <c r="F24" i="35"/>
  <c r="F46" i="29"/>
  <c r="F66" i="34"/>
  <c r="F41" i="41"/>
  <c r="F42" i="32"/>
  <c r="F45" i="32"/>
  <c r="F61" i="32"/>
  <c r="F57" i="30"/>
  <c r="F58" i="36"/>
  <c r="F74" i="35"/>
  <c r="F71" i="36"/>
  <c r="F31" i="31"/>
  <c r="F61" i="36"/>
  <c r="F61" i="33"/>
  <c r="F63" i="41"/>
  <c r="F45" i="29"/>
  <c r="F46" i="30"/>
  <c r="F72" i="44"/>
  <c r="F69" i="36"/>
  <c r="F35" i="36"/>
  <c r="F35" i="33"/>
  <c r="F64" i="34"/>
  <c r="F60" i="34"/>
  <c r="F67" i="36"/>
  <c r="F45" i="36"/>
  <c r="F28" i="41"/>
  <c r="F72" i="30"/>
  <c r="F60" i="29"/>
  <c r="F29" i="41"/>
  <c r="F47" i="29"/>
  <c r="F32" i="36"/>
  <c r="F40" i="44"/>
  <c r="F49" i="32"/>
  <c r="F60" i="30"/>
  <c r="F64" i="35"/>
  <c r="F64" i="29"/>
  <c r="F29" i="30"/>
  <c r="F43" i="34"/>
  <c r="F75" i="34"/>
  <c r="F37" i="35"/>
  <c r="F38" i="29"/>
  <c r="F25" i="32"/>
  <c r="F24" i="32"/>
  <c r="F24" i="36"/>
  <c r="F36" i="32"/>
  <c r="F44" i="32"/>
  <c r="F31" i="35"/>
  <c r="F62" i="32"/>
  <c r="F44" i="29"/>
  <c r="F45" i="33"/>
  <c r="F68" i="44"/>
  <c r="F60" i="44"/>
  <c r="F53" i="35"/>
  <c r="F37" i="36"/>
  <c r="F26" i="41"/>
  <c r="F24" i="34"/>
  <c r="F36" i="30"/>
  <c r="F37" i="41"/>
  <c r="F43" i="32"/>
  <c r="F45" i="35"/>
  <c r="F45" i="41"/>
  <c r="F28" i="35"/>
  <c r="F28" i="33"/>
  <c r="F50" i="44"/>
  <c r="F64" i="32"/>
  <c r="F30" i="35"/>
  <c r="F38" i="32"/>
  <c r="F56" i="30"/>
  <c r="F60" i="36"/>
  <c r="F41" i="33"/>
  <c r="F44" i="33"/>
  <c r="F73" i="35"/>
  <c r="F71" i="35"/>
  <c r="F73" i="32"/>
  <c r="F53" i="44"/>
  <c r="F49" i="34"/>
  <c r="F50" i="41"/>
  <c r="F49" i="30"/>
  <c r="F50" i="35"/>
  <c r="F50" i="34"/>
  <c r="F50" i="31"/>
  <c r="F50" i="32"/>
  <c r="F50" i="36"/>
  <c r="F51" i="34"/>
  <c r="F49" i="35"/>
  <c r="F54" i="44"/>
  <c r="F49" i="36"/>
  <c r="F51" i="41"/>
  <c r="F45" i="44"/>
  <c r="F27" i="44"/>
  <c r="F48" i="34"/>
  <c r="F49" i="33"/>
  <c r="F52" i="44"/>
  <c r="F48" i="41"/>
  <c r="F48" i="29"/>
  <c r="F48" i="30"/>
  <c r="F24" i="30"/>
  <c r="F37" i="44"/>
  <c r="F31" i="34"/>
  <c r="F40" i="36"/>
  <c r="F34" i="30"/>
  <c r="F42" i="35"/>
  <c r="F49" i="31"/>
  <c r="F28" i="44"/>
  <c r="F37" i="30"/>
  <c r="F36" i="36"/>
  <c r="F37" i="33"/>
  <c r="F41" i="32"/>
  <c r="F29" i="36"/>
  <c r="F27" i="32"/>
  <c r="F30" i="33"/>
  <c r="F47" i="31"/>
  <c r="F25" i="30"/>
  <c r="F35" i="31"/>
  <c r="F46" i="35"/>
  <c r="F44" i="36"/>
  <c r="F44" i="34"/>
  <c r="F40" i="34"/>
  <c r="F56" i="34"/>
  <c r="E11" i="44"/>
  <c r="D25" i="44"/>
  <c r="D17" i="44"/>
  <c r="E32" i="37"/>
  <c r="D21" i="44"/>
  <c r="D13" i="44"/>
  <c r="E26" i="44"/>
  <c r="E21" i="44"/>
  <c r="E33" i="37"/>
  <c r="E16" i="44"/>
  <c r="E17" i="44"/>
  <c r="D22" i="44"/>
  <c r="E19" i="44"/>
  <c r="E24" i="44"/>
  <c r="D14" i="44"/>
  <c r="E20" i="44"/>
  <c r="E15" i="44"/>
  <c r="D16" i="44"/>
  <c r="E23" i="44"/>
  <c r="E12" i="44"/>
  <c r="E14" i="44"/>
  <c r="D26" i="44"/>
  <c r="D24" i="44"/>
  <c r="E22" i="44"/>
  <c r="E25" i="44"/>
  <c r="E18" i="44"/>
  <c r="D18" i="44"/>
  <c r="E13" i="44"/>
  <c r="D12" i="44"/>
  <c r="D20" i="44"/>
  <c r="D11" i="44"/>
  <c r="D15" i="44"/>
  <c r="D19" i="44"/>
  <c r="D23" i="44"/>
  <c r="E26" i="37"/>
  <c r="D29" i="37"/>
  <c r="E25" i="37"/>
  <c r="D31" i="37"/>
  <c r="D28" i="37"/>
  <c r="E28" i="37"/>
  <c r="D24" i="37"/>
  <c r="E37" i="37"/>
  <c r="D30" i="37"/>
  <c r="E29" i="37"/>
  <c r="D38" i="37"/>
  <c r="D32" i="37"/>
  <c r="E38" i="37"/>
  <c r="D34" i="37"/>
  <c r="D35" i="37"/>
  <c r="E36" i="37"/>
  <c r="B39" i="37"/>
  <c r="D39" i="37" s="1"/>
  <c r="D33" i="37"/>
  <c r="E39" i="37"/>
  <c r="D36" i="37"/>
  <c r="E30" i="37"/>
  <c r="D37" i="37"/>
  <c r="D25" i="37"/>
  <c r="E24" i="37"/>
  <c r="E34" i="37"/>
  <c r="D26" i="37"/>
  <c r="B27" i="37"/>
  <c r="D27" i="37" s="1"/>
  <c r="E35" i="37"/>
  <c r="E31" i="37"/>
  <c r="E27" i="37"/>
  <c r="I11" i="42"/>
  <c r="I19" i="42" s="1"/>
  <c r="B19" i="42"/>
  <c r="H19" i="42"/>
  <c r="D19" i="42"/>
  <c r="G19" i="42"/>
  <c r="F19" i="42"/>
  <c r="K20" i="28"/>
  <c r="A23" i="31"/>
  <c r="E24" i="31" s="1"/>
  <c r="C8" i="41"/>
  <c r="B9" i="41" s="1"/>
  <c r="C9" i="41"/>
  <c r="C10" i="41"/>
  <c r="C11" i="41"/>
  <c r="B12" i="41" s="1"/>
  <c r="C12" i="41"/>
  <c r="B13" i="41" s="1"/>
  <c r="C13" i="41"/>
  <c r="C14" i="41"/>
  <c r="C15" i="41"/>
  <c r="B16" i="41" s="1"/>
  <c r="C16" i="41"/>
  <c r="B17" i="41" s="1"/>
  <c r="C17" i="41"/>
  <c r="C18" i="41"/>
  <c r="C19" i="41"/>
  <c r="B20" i="41" s="1"/>
  <c r="C20" i="41"/>
  <c r="B21" i="41" s="1"/>
  <c r="C21" i="41"/>
  <c r="C22" i="41"/>
  <c r="B23" i="41" s="1"/>
  <c r="C23" i="41"/>
  <c r="B24" i="41" s="1"/>
  <c r="D24" i="41" s="1"/>
  <c r="C7" i="41"/>
  <c r="B8" i="41" s="1"/>
  <c r="A23" i="41"/>
  <c r="E24" i="41" s="1"/>
  <c r="A22" i="41"/>
  <c r="A21" i="41"/>
  <c r="A20" i="41"/>
  <c r="A19" i="41"/>
  <c r="A18" i="41"/>
  <c r="A17" i="41"/>
  <c r="A16" i="41"/>
  <c r="A15" i="41"/>
  <c r="A14" i="41"/>
  <c r="A13" i="41"/>
  <c r="A12" i="41"/>
  <c r="A11" i="41"/>
  <c r="A10" i="41"/>
  <c r="A9" i="41"/>
  <c r="A8" i="41"/>
  <c r="A7" i="41"/>
  <c r="C21" i="37"/>
  <c r="C22" i="37"/>
  <c r="B23" i="37" s="1"/>
  <c r="D23" i="37" s="1"/>
  <c r="C21" i="31"/>
  <c r="C22" i="31"/>
  <c r="B23" i="31" s="1"/>
  <c r="C21" i="30"/>
  <c r="C22" i="30"/>
  <c r="B23" i="30" s="1"/>
  <c r="D23" i="30" s="1"/>
  <c r="C21" i="29"/>
  <c r="C22" i="29"/>
  <c r="B23" i="29" s="1"/>
  <c r="D23" i="29" s="1"/>
  <c r="C22" i="36"/>
  <c r="B23" i="36" s="1"/>
  <c r="D23" i="36" s="1"/>
  <c r="C21" i="35"/>
  <c r="B22" i="35" s="1"/>
  <c r="C22" i="35"/>
  <c r="B23" i="35" s="1"/>
  <c r="D23" i="35" s="1"/>
  <c r="C21" i="34"/>
  <c r="C22" i="34"/>
  <c r="B23" i="34" s="1"/>
  <c r="D23" i="34" s="1"/>
  <c r="C21" i="33"/>
  <c r="C22" i="33"/>
  <c r="B23" i="33" s="1"/>
  <c r="D23" i="33" s="1"/>
  <c r="C21" i="32"/>
  <c r="C22" i="32"/>
  <c r="B23" i="32" s="1"/>
  <c r="D23" i="32" s="1"/>
  <c r="C8" i="37"/>
  <c r="C9" i="37"/>
  <c r="C10" i="37"/>
  <c r="B11" i="37" s="1"/>
  <c r="C11" i="37"/>
  <c r="B12" i="37" s="1"/>
  <c r="C12" i="37"/>
  <c r="B13" i="37" s="1"/>
  <c r="C13" i="37"/>
  <c r="B14" i="37" s="1"/>
  <c r="C14" i="37"/>
  <c r="B15" i="37" s="1"/>
  <c r="C15" i="37"/>
  <c r="B16" i="37" s="1"/>
  <c r="C16" i="37"/>
  <c r="B17" i="37" s="1"/>
  <c r="C17" i="37"/>
  <c r="C18" i="37"/>
  <c r="B19" i="37" s="1"/>
  <c r="C19" i="37"/>
  <c r="B20" i="37" s="1"/>
  <c r="C20" i="37"/>
  <c r="B21" i="37" s="1"/>
  <c r="C7" i="37"/>
  <c r="B8" i="37" s="1"/>
  <c r="C8" i="36"/>
  <c r="B9" i="36" s="1"/>
  <c r="C9" i="36"/>
  <c r="C10" i="36"/>
  <c r="B11" i="36" s="1"/>
  <c r="C11" i="36"/>
  <c r="C12" i="36"/>
  <c r="B13" i="36" s="1"/>
  <c r="C13" i="36"/>
  <c r="C14" i="36"/>
  <c r="B15" i="36" s="1"/>
  <c r="C15" i="36"/>
  <c r="B16" i="36" s="1"/>
  <c r="C16" i="36"/>
  <c r="C17" i="36"/>
  <c r="C18" i="36"/>
  <c r="B19" i="36" s="1"/>
  <c r="C19" i="36"/>
  <c r="B20" i="36" s="1"/>
  <c r="C20" i="36"/>
  <c r="B21" i="36" s="1"/>
  <c r="C21" i="36"/>
  <c r="C7" i="36"/>
  <c r="B8" i="36" s="1"/>
  <c r="C8" i="35"/>
  <c r="B9" i="35" s="1"/>
  <c r="C9" i="35"/>
  <c r="C10" i="35"/>
  <c r="B11" i="35" s="1"/>
  <c r="C11" i="35"/>
  <c r="B12" i="35" s="1"/>
  <c r="C12" i="35"/>
  <c r="B13" i="35" s="1"/>
  <c r="C13" i="35"/>
  <c r="B14" i="35" s="1"/>
  <c r="C14" i="35"/>
  <c r="B15" i="35" s="1"/>
  <c r="C15" i="35"/>
  <c r="B16" i="35" s="1"/>
  <c r="C16" i="35"/>
  <c r="B17" i="35" s="1"/>
  <c r="C17" i="35"/>
  <c r="C18" i="35"/>
  <c r="C19" i="35"/>
  <c r="B19" i="35" s="1"/>
  <c r="C20" i="35"/>
  <c r="B21" i="35" s="1"/>
  <c r="C7" i="35"/>
  <c r="B8" i="35" s="1"/>
  <c r="C8" i="34"/>
  <c r="B9" i="34" s="1"/>
  <c r="C9" i="34"/>
  <c r="C10" i="34"/>
  <c r="B11" i="34" s="1"/>
  <c r="C11" i="34"/>
  <c r="C12" i="34"/>
  <c r="B13" i="34" s="1"/>
  <c r="C13" i="34"/>
  <c r="B14" i="34" s="1"/>
  <c r="C14" i="34"/>
  <c r="B15" i="34" s="1"/>
  <c r="C15" i="34"/>
  <c r="B16" i="34" s="1"/>
  <c r="C16" i="34"/>
  <c r="B17" i="34" s="1"/>
  <c r="C17" i="34"/>
  <c r="B18" i="34" s="1"/>
  <c r="C18" i="34"/>
  <c r="B19" i="34" s="1"/>
  <c r="C19" i="34"/>
  <c r="B20" i="34" s="1"/>
  <c r="C20" i="34"/>
  <c r="B21" i="34" s="1"/>
  <c r="C7" i="34"/>
  <c r="B8" i="34" s="1"/>
  <c r="C8" i="33"/>
  <c r="C9" i="33"/>
  <c r="C10" i="33"/>
  <c r="B11" i="33" s="1"/>
  <c r="C11" i="33"/>
  <c r="B12" i="33" s="1"/>
  <c r="C12" i="33"/>
  <c r="B13" i="33" s="1"/>
  <c r="C13" i="33"/>
  <c r="C14" i="33"/>
  <c r="B15" i="33" s="1"/>
  <c r="C15" i="33"/>
  <c r="B16" i="33" s="1"/>
  <c r="C16" i="33"/>
  <c r="B17" i="33" s="1"/>
  <c r="C17" i="33"/>
  <c r="C18" i="33"/>
  <c r="B19" i="33" s="1"/>
  <c r="C19" i="33"/>
  <c r="C20" i="33"/>
  <c r="B21" i="33" s="1"/>
  <c r="C7" i="33"/>
  <c r="B8" i="33" s="1"/>
  <c r="C8" i="32"/>
  <c r="B9" i="32" s="1"/>
  <c r="C9" i="32"/>
  <c r="C10" i="32"/>
  <c r="B11" i="32" s="1"/>
  <c r="C11" i="32"/>
  <c r="B12" i="32" s="1"/>
  <c r="C12" i="32"/>
  <c r="B13" i="32" s="1"/>
  <c r="C13" i="32"/>
  <c r="B14" i="32" s="1"/>
  <c r="C14" i="32"/>
  <c r="B15" i="32" s="1"/>
  <c r="C15" i="32"/>
  <c r="B16" i="32" s="1"/>
  <c r="C16" i="32"/>
  <c r="C17" i="32"/>
  <c r="B18" i="32" s="1"/>
  <c r="C18" i="32"/>
  <c r="B19" i="32" s="1"/>
  <c r="C19" i="32"/>
  <c r="B20" i="32" s="1"/>
  <c r="C20" i="32"/>
  <c r="C7" i="32"/>
  <c r="B8" i="32" s="1"/>
  <c r="C8" i="31"/>
  <c r="B9" i="31" s="1"/>
  <c r="C9" i="31"/>
  <c r="B10" i="31" s="1"/>
  <c r="C10" i="31"/>
  <c r="B11" i="31" s="1"/>
  <c r="C11" i="31"/>
  <c r="B12" i="31" s="1"/>
  <c r="C12" i="31"/>
  <c r="B13" i="31" s="1"/>
  <c r="C13" i="31"/>
  <c r="B14" i="31" s="1"/>
  <c r="C14" i="31"/>
  <c r="B15" i="31" s="1"/>
  <c r="C15" i="31"/>
  <c r="C16" i="31"/>
  <c r="B17" i="31" s="1"/>
  <c r="C17" i="31"/>
  <c r="C18" i="31"/>
  <c r="B19" i="31" s="1"/>
  <c r="C19" i="31"/>
  <c r="C20" i="31"/>
  <c r="B21" i="31" s="1"/>
  <c r="C7" i="31"/>
  <c r="B8" i="31" s="1"/>
  <c r="C8" i="30"/>
  <c r="B9" i="30" s="1"/>
  <c r="C9" i="30"/>
  <c r="C10" i="30"/>
  <c r="B11" i="30" s="1"/>
  <c r="C11" i="30"/>
  <c r="B12" i="30" s="1"/>
  <c r="C12" i="30"/>
  <c r="B13" i="30" s="1"/>
  <c r="C13" i="30"/>
  <c r="B14" i="30" s="1"/>
  <c r="C14" i="30"/>
  <c r="B15" i="30" s="1"/>
  <c r="C15" i="30"/>
  <c r="C16" i="30"/>
  <c r="B17" i="30" s="1"/>
  <c r="C17" i="30"/>
  <c r="C18" i="30"/>
  <c r="B19" i="30" s="1"/>
  <c r="C19" i="30"/>
  <c r="B20" i="30" s="1"/>
  <c r="C20" i="30"/>
  <c r="B21" i="30" s="1"/>
  <c r="C7" i="30"/>
  <c r="B8" i="30" s="1"/>
  <c r="C8" i="29"/>
  <c r="B9" i="29" s="1"/>
  <c r="C9" i="29"/>
  <c r="C10" i="29"/>
  <c r="C11" i="29"/>
  <c r="B12" i="29" s="1"/>
  <c r="C12" i="29"/>
  <c r="B13" i="29" s="1"/>
  <c r="C13" i="29"/>
  <c r="C14" i="29"/>
  <c r="B15" i="29" s="1"/>
  <c r="C15" i="29"/>
  <c r="B16" i="29" s="1"/>
  <c r="C16" i="29"/>
  <c r="B17" i="29" s="1"/>
  <c r="C17" i="29"/>
  <c r="C18" i="29"/>
  <c r="B19" i="29" s="1"/>
  <c r="C19" i="29"/>
  <c r="B20" i="29" s="1"/>
  <c r="C20" i="29"/>
  <c r="B21" i="29" s="1"/>
  <c r="C7" i="29"/>
  <c r="B8" i="29" s="1"/>
  <c r="A22" i="37"/>
  <c r="E23" i="37" s="1"/>
  <c r="A21" i="37"/>
  <c r="A20" i="37"/>
  <c r="A19" i="37"/>
  <c r="A18" i="37"/>
  <c r="A17" i="37"/>
  <c r="A16" i="37"/>
  <c r="A15" i="37"/>
  <c r="A14" i="37"/>
  <c r="A13" i="37"/>
  <c r="A12" i="37"/>
  <c r="A11" i="37"/>
  <c r="A10" i="37"/>
  <c r="A9" i="37"/>
  <c r="A8" i="37"/>
  <c r="A7" i="37"/>
  <c r="A22" i="36"/>
  <c r="E23" i="36" s="1"/>
  <c r="A21" i="36"/>
  <c r="A20" i="36"/>
  <c r="A19" i="36"/>
  <c r="A18" i="36"/>
  <c r="A17" i="36"/>
  <c r="A16" i="36"/>
  <c r="A15" i="36"/>
  <c r="A14" i="36"/>
  <c r="A13" i="36"/>
  <c r="A12" i="36"/>
  <c r="A11" i="36"/>
  <c r="A10" i="36"/>
  <c r="A9" i="36"/>
  <c r="A8" i="36"/>
  <c r="A7" i="36"/>
  <c r="A22" i="35"/>
  <c r="E23" i="35" s="1"/>
  <c r="A21" i="35"/>
  <c r="A20" i="35"/>
  <c r="A19" i="35"/>
  <c r="A18" i="35"/>
  <c r="A17" i="35"/>
  <c r="A16" i="35"/>
  <c r="A15" i="35"/>
  <c r="A14" i="35"/>
  <c r="A13" i="35"/>
  <c r="A12" i="35"/>
  <c r="A11" i="35"/>
  <c r="A10" i="35"/>
  <c r="A9" i="35"/>
  <c r="A8" i="35"/>
  <c r="A7" i="35"/>
  <c r="A22" i="34"/>
  <c r="E23" i="34" s="1"/>
  <c r="A21" i="34"/>
  <c r="A20" i="34"/>
  <c r="A19" i="34"/>
  <c r="A18" i="34"/>
  <c r="A17" i="34"/>
  <c r="A16" i="34"/>
  <c r="A15" i="34"/>
  <c r="A14" i="34"/>
  <c r="A13" i="34"/>
  <c r="A12" i="34"/>
  <c r="A11" i="34"/>
  <c r="A10" i="34"/>
  <c r="A9" i="34"/>
  <c r="A8" i="34"/>
  <c r="A7" i="34"/>
  <c r="A22" i="33"/>
  <c r="E23" i="33" s="1"/>
  <c r="A21" i="33"/>
  <c r="A20" i="33"/>
  <c r="A19" i="33"/>
  <c r="A18" i="33"/>
  <c r="A17" i="33"/>
  <c r="A16" i="33"/>
  <c r="A15" i="33"/>
  <c r="A14" i="33"/>
  <c r="A13" i="33"/>
  <c r="A12" i="33"/>
  <c r="A11" i="33"/>
  <c r="A10" i="33"/>
  <c r="A9" i="33"/>
  <c r="A8" i="33"/>
  <c r="A7" i="33"/>
  <c r="A22" i="32"/>
  <c r="E23" i="32" s="1"/>
  <c r="A21" i="32"/>
  <c r="A20" i="32"/>
  <c r="A19" i="32"/>
  <c r="A18" i="32"/>
  <c r="A17" i="32"/>
  <c r="A16" i="32"/>
  <c r="A15" i="32"/>
  <c r="A14" i="32"/>
  <c r="A13" i="32"/>
  <c r="A12" i="32"/>
  <c r="A11" i="32"/>
  <c r="A10" i="32"/>
  <c r="A9" i="32"/>
  <c r="A8" i="32"/>
  <c r="A7" i="32"/>
  <c r="A22" i="31"/>
  <c r="A21" i="31"/>
  <c r="A20" i="31"/>
  <c r="A19" i="31"/>
  <c r="A18" i="31"/>
  <c r="A17" i="31"/>
  <c r="A16" i="31"/>
  <c r="A15" i="31"/>
  <c r="A14" i="31"/>
  <c r="A13" i="31"/>
  <c r="A12" i="31"/>
  <c r="A11" i="31"/>
  <c r="A10" i="31"/>
  <c r="A9" i="31"/>
  <c r="A8" i="31"/>
  <c r="A7" i="31"/>
  <c r="A22" i="30"/>
  <c r="E23" i="30" s="1"/>
  <c r="A21" i="30"/>
  <c r="A20" i="30"/>
  <c r="A19" i="30"/>
  <c r="A18" i="30"/>
  <c r="A17" i="30"/>
  <c r="A16" i="30"/>
  <c r="A15" i="30"/>
  <c r="A14" i="30"/>
  <c r="A13" i="30"/>
  <c r="A12" i="30"/>
  <c r="A11" i="30"/>
  <c r="A10" i="30"/>
  <c r="A9" i="30"/>
  <c r="A8" i="30"/>
  <c r="A7" i="30"/>
  <c r="A22" i="29"/>
  <c r="E23" i="29" s="1"/>
  <c r="A21" i="29"/>
  <c r="A20" i="29"/>
  <c r="A19" i="29"/>
  <c r="A18" i="29"/>
  <c r="A17" i="29"/>
  <c r="A16" i="29"/>
  <c r="A15" i="29"/>
  <c r="A14" i="29"/>
  <c r="A13" i="29"/>
  <c r="A12" i="29"/>
  <c r="A11" i="29"/>
  <c r="A10" i="29"/>
  <c r="A9" i="29"/>
  <c r="A8" i="29"/>
  <c r="A7" i="29"/>
  <c r="A8" i="23"/>
  <c r="A7" i="23"/>
  <c r="K18" i="45" l="1"/>
  <c r="X18" i="45" s="1"/>
  <c r="Z18" i="45" s="1"/>
  <c r="K19" i="45"/>
  <c r="X19" i="45" s="1"/>
  <c r="Z19" i="45" s="1"/>
  <c r="J21" i="50"/>
  <c r="R21" i="50" s="1"/>
  <c r="T21" i="50" s="1"/>
  <c r="J20" i="50"/>
  <c r="R20" i="50" s="1"/>
  <c r="T20" i="50" s="1"/>
  <c r="C61" i="31"/>
  <c r="F24" i="41"/>
  <c r="F36" i="37"/>
  <c r="F22" i="44"/>
  <c r="F19" i="44"/>
  <c r="F29" i="37"/>
  <c r="F24" i="44"/>
  <c r="F33" i="37"/>
  <c r="F11" i="44"/>
  <c r="F32" i="37"/>
  <c r="F28" i="37"/>
  <c r="F17" i="44"/>
  <c r="F16" i="44"/>
  <c r="F14" i="44"/>
  <c r="F13" i="44"/>
  <c r="F23" i="44"/>
  <c r="F21" i="44"/>
  <c r="F15" i="44"/>
  <c r="F25" i="44"/>
  <c r="F20" i="44"/>
  <c r="F26" i="44"/>
  <c r="F26" i="37"/>
  <c r="F18" i="44"/>
  <c r="F12" i="44"/>
  <c r="F23" i="36"/>
  <c r="F30" i="37"/>
  <c r="F31" i="37"/>
  <c r="F25" i="37"/>
  <c r="F35" i="37"/>
  <c r="F37" i="37"/>
  <c r="F24" i="37"/>
  <c r="F38" i="37"/>
  <c r="F23" i="32"/>
  <c r="F34" i="37"/>
  <c r="F23" i="33"/>
  <c r="F27" i="37"/>
  <c r="F23" i="37"/>
  <c r="F23" i="34"/>
  <c r="F23" i="29"/>
  <c r="E22" i="41"/>
  <c r="D23" i="41"/>
  <c r="F23" i="35"/>
  <c r="F23" i="30"/>
  <c r="E23" i="41"/>
  <c r="F39" i="37"/>
  <c r="C23" i="31"/>
  <c r="B24" i="31" s="1"/>
  <c r="D24" i="31" s="1"/>
  <c r="F24" i="31" s="1"/>
  <c r="E18" i="41"/>
  <c r="D17" i="29"/>
  <c r="D9" i="29"/>
  <c r="D21" i="36"/>
  <c r="D16" i="32"/>
  <c r="E19" i="32"/>
  <c r="E21" i="29"/>
  <c r="E21" i="30"/>
  <c r="E21" i="31"/>
  <c r="E21" i="37"/>
  <c r="D15" i="34"/>
  <c r="D20" i="36"/>
  <c r="E12" i="41"/>
  <c r="E11" i="37"/>
  <c r="E22" i="29"/>
  <c r="E23" i="31"/>
  <c r="E15" i="29"/>
  <c r="D13" i="33"/>
  <c r="E14" i="41"/>
  <c r="E10" i="41"/>
  <c r="D17" i="41"/>
  <c r="E22" i="31"/>
  <c r="D8" i="37"/>
  <c r="E16" i="36"/>
  <c r="E16" i="37"/>
  <c r="D13" i="29"/>
  <c r="D19" i="34"/>
  <c r="D11" i="34"/>
  <c r="D17" i="35"/>
  <c r="D9" i="35"/>
  <c r="D16" i="36"/>
  <c r="D14" i="37"/>
  <c r="E19" i="41"/>
  <c r="E22" i="30"/>
  <c r="E22" i="37"/>
  <c r="D18" i="32"/>
  <c r="E15" i="34"/>
  <c r="D21" i="31"/>
  <c r="D17" i="30"/>
  <c r="D9" i="30"/>
  <c r="D15" i="31"/>
  <c r="B20" i="33"/>
  <c r="D20" i="33" s="1"/>
  <c r="D12" i="33"/>
  <c r="D15" i="35"/>
  <c r="D8" i="35"/>
  <c r="E20" i="41"/>
  <c r="D14" i="30"/>
  <c r="E15" i="35"/>
  <c r="E8" i="41"/>
  <c r="E15" i="41"/>
  <c r="B17" i="36"/>
  <c r="D17" i="36" s="1"/>
  <c r="D8" i="31"/>
  <c r="E11" i="41"/>
  <c r="E16" i="41"/>
  <c r="D9" i="41"/>
  <c r="D13" i="41"/>
  <c r="D21" i="41"/>
  <c r="E13" i="41"/>
  <c r="E21" i="41"/>
  <c r="D8" i="41"/>
  <c r="B11" i="41"/>
  <c r="D11" i="41" s="1"/>
  <c r="D12" i="41"/>
  <c r="B15" i="41"/>
  <c r="D15" i="41" s="1"/>
  <c r="D16" i="41"/>
  <c r="B19" i="41"/>
  <c r="D19" i="41" s="1"/>
  <c r="D20" i="41"/>
  <c r="E9" i="41"/>
  <c r="E17" i="41"/>
  <c r="B10" i="41"/>
  <c r="D10" i="41" s="1"/>
  <c r="B18" i="41"/>
  <c r="D18" i="41" s="1"/>
  <c r="B22" i="41"/>
  <c r="D22" i="41" s="1"/>
  <c r="B14" i="41"/>
  <c r="D14" i="41" s="1"/>
  <c r="D21" i="37"/>
  <c r="D15" i="32"/>
  <c r="E11" i="30"/>
  <c r="E18" i="31"/>
  <c r="E18" i="34"/>
  <c r="E18" i="36"/>
  <c r="D14" i="32"/>
  <c r="D15" i="36"/>
  <c r="D12" i="29"/>
  <c r="D13" i="34"/>
  <c r="D20" i="29"/>
  <c r="D21" i="29"/>
  <c r="B20" i="35"/>
  <c r="D20" i="35" s="1"/>
  <c r="D8" i="30"/>
  <c r="D20" i="32"/>
  <c r="D16" i="34"/>
  <c r="D13" i="36"/>
  <c r="D12" i="30"/>
  <c r="D16" i="35"/>
  <c r="B22" i="31"/>
  <c r="D22" i="31" s="1"/>
  <c r="B22" i="37"/>
  <c r="D22" i="37" s="1"/>
  <c r="B9" i="37"/>
  <c r="D9" i="37" s="1"/>
  <c r="D15" i="30"/>
  <c r="D19" i="32"/>
  <c r="D17" i="33"/>
  <c r="D13" i="35"/>
  <c r="D20" i="30"/>
  <c r="D13" i="37"/>
  <c r="B16" i="31"/>
  <c r="D16" i="31" s="1"/>
  <c r="B12" i="34"/>
  <c r="D12" i="34" s="1"/>
  <c r="D8" i="33"/>
  <c r="D11" i="36"/>
  <c r="D19" i="31"/>
  <c r="D9" i="32"/>
  <c r="D20" i="34"/>
  <c r="D9" i="36"/>
  <c r="D21" i="30"/>
  <c r="D17" i="31"/>
  <c r="D8" i="36"/>
  <c r="B22" i="29"/>
  <c r="D22" i="29" s="1"/>
  <c r="B22" i="30"/>
  <c r="D22" i="30" s="1"/>
  <c r="D12" i="31"/>
  <c r="D17" i="37"/>
  <c r="D19" i="33"/>
  <c r="D11" i="33"/>
  <c r="D9" i="34"/>
  <c r="D13" i="31"/>
  <c r="D11" i="37"/>
  <c r="D19" i="37"/>
  <c r="B17" i="32"/>
  <c r="D17" i="32" s="1"/>
  <c r="E9" i="30"/>
  <c r="E17" i="30"/>
  <c r="E10" i="33"/>
  <c r="B16" i="30"/>
  <c r="D16" i="30" s="1"/>
  <c r="D19" i="29"/>
  <c r="D13" i="30"/>
  <c r="D14" i="31"/>
  <c r="D8" i="32"/>
  <c r="D14" i="34"/>
  <c r="D12" i="37"/>
  <c r="D20" i="37"/>
  <c r="D21" i="34"/>
  <c r="D8" i="34"/>
  <c r="D11" i="35"/>
  <c r="B20" i="31"/>
  <c r="D20" i="31" s="1"/>
  <c r="B12" i="36"/>
  <c r="D12" i="36" s="1"/>
  <c r="E12" i="29"/>
  <c r="E20" i="30"/>
  <c r="E20" i="31"/>
  <c r="E20" i="32"/>
  <c r="E20" i="33"/>
  <c r="E12" i="34"/>
  <c r="E20" i="34"/>
  <c r="E12" i="35"/>
  <c r="E20" i="35"/>
  <c r="E20" i="36"/>
  <c r="E12" i="37"/>
  <c r="E20" i="37"/>
  <c r="D9" i="31"/>
  <c r="D11" i="32"/>
  <c r="D17" i="34"/>
  <c r="D12" i="35"/>
  <c r="D15" i="37"/>
  <c r="B21" i="32"/>
  <c r="D21" i="32" s="1"/>
  <c r="D22" i="35"/>
  <c r="D19" i="35"/>
  <c r="D19" i="36"/>
  <c r="E21" i="32"/>
  <c r="E21" i="35"/>
  <c r="B9" i="33"/>
  <c r="D9" i="33" s="1"/>
  <c r="D15" i="29"/>
  <c r="D10" i="31"/>
  <c r="D12" i="32"/>
  <c r="D15" i="33"/>
  <c r="D18" i="34"/>
  <c r="D16" i="37"/>
  <c r="D8" i="29"/>
  <c r="D16" i="29"/>
  <c r="D11" i="31"/>
  <c r="D13" i="32"/>
  <c r="D16" i="33"/>
  <c r="D14" i="35"/>
  <c r="D21" i="33"/>
  <c r="E19" i="30"/>
  <c r="E19" i="37"/>
  <c r="D11" i="30"/>
  <c r="D19" i="30"/>
  <c r="E22" i="33"/>
  <c r="E22" i="34"/>
  <c r="E22" i="36"/>
  <c r="E22" i="35"/>
  <c r="E21" i="36"/>
  <c r="E21" i="33"/>
  <c r="E22" i="32"/>
  <c r="E21" i="34"/>
  <c r="B22" i="36"/>
  <c r="D22" i="36" s="1"/>
  <c r="D21" i="35"/>
  <c r="B22" i="34"/>
  <c r="D22" i="34" s="1"/>
  <c r="B22" i="33"/>
  <c r="D22" i="33" s="1"/>
  <c r="B22" i="32"/>
  <c r="D22" i="32" s="1"/>
  <c r="E9" i="35"/>
  <c r="E9" i="37"/>
  <c r="E18" i="35"/>
  <c r="E19" i="29"/>
  <c r="E19" i="31"/>
  <c r="E19" i="33"/>
  <c r="E19" i="34"/>
  <c r="E19" i="35"/>
  <c r="E19" i="36"/>
  <c r="E15" i="37"/>
  <c r="E10" i="29"/>
  <c r="E12" i="31"/>
  <c r="E12" i="32"/>
  <c r="E13" i="32"/>
  <c r="E14" i="30"/>
  <c r="E14" i="32"/>
  <c r="E14" i="33"/>
  <c r="E8" i="32"/>
  <c r="E16" i="33"/>
  <c r="E17" i="29"/>
  <c r="E9" i="31"/>
  <c r="E18" i="33"/>
  <c r="E10" i="34"/>
  <c r="E10" i="36"/>
  <c r="E8" i="37"/>
  <c r="E14" i="37"/>
  <c r="E13" i="36"/>
  <c r="E14" i="35"/>
  <c r="E8" i="35"/>
  <c r="E8" i="34"/>
  <c r="E16" i="34"/>
  <c r="E16" i="31"/>
  <c r="E15" i="30"/>
  <c r="E20" i="29"/>
  <c r="E18" i="30"/>
  <c r="B10" i="34"/>
  <c r="D10" i="34" s="1"/>
  <c r="E14" i="34"/>
  <c r="E8" i="31"/>
  <c r="B18" i="37"/>
  <c r="D18" i="37" s="1"/>
  <c r="E12" i="33"/>
  <c r="B10" i="37"/>
  <c r="D10" i="37" s="1"/>
  <c r="E11" i="29"/>
  <c r="E8" i="30"/>
  <c r="E11" i="35"/>
  <c r="E18" i="37"/>
  <c r="B10" i="32"/>
  <c r="D10" i="32" s="1"/>
  <c r="B10" i="35"/>
  <c r="D10" i="35" s="1"/>
  <c r="E18" i="29"/>
  <c r="E9" i="32"/>
  <c r="E17" i="32"/>
  <c r="B18" i="31"/>
  <c r="D18" i="31" s="1"/>
  <c r="E17" i="33"/>
  <c r="E12" i="30"/>
  <c r="E9" i="33"/>
  <c r="B14" i="33"/>
  <c r="D14" i="33" s="1"/>
  <c r="E14" i="29"/>
  <c r="E17" i="35"/>
  <c r="B18" i="30"/>
  <c r="D18" i="30" s="1"/>
  <c r="B10" i="33"/>
  <c r="D10" i="33" s="1"/>
  <c r="B18" i="35"/>
  <c r="D18" i="35" s="1"/>
  <c r="E16" i="29"/>
  <c r="E13" i="31"/>
  <c r="E9" i="36"/>
  <c r="B10" i="30"/>
  <c r="D10" i="30" s="1"/>
  <c r="B18" i="33"/>
  <c r="D18" i="33" s="1"/>
  <c r="E8" i="36"/>
  <c r="E8" i="33"/>
  <c r="E16" i="32"/>
  <c r="E14" i="31"/>
  <c r="E13" i="34"/>
  <c r="E10" i="30"/>
  <c r="E17" i="31"/>
  <c r="E15" i="32"/>
  <c r="E11" i="36"/>
  <c r="E13" i="29"/>
  <c r="E13" i="30"/>
  <c r="E10" i="32"/>
  <c r="E18" i="32"/>
  <c r="E13" i="33"/>
  <c r="E11" i="34"/>
  <c r="E14" i="36"/>
  <c r="E17" i="36"/>
  <c r="E10" i="37"/>
  <c r="E17" i="34"/>
  <c r="E10" i="35"/>
  <c r="E13" i="37"/>
  <c r="E16" i="30"/>
  <c r="E13" i="35"/>
  <c r="E10" i="31"/>
  <c r="E11" i="32"/>
  <c r="E9" i="34"/>
  <c r="E9" i="29"/>
  <c r="E16" i="35"/>
  <c r="E12" i="36"/>
  <c r="E17" i="37"/>
  <c r="B10" i="36"/>
  <c r="D10" i="36" s="1"/>
  <c r="B14" i="36"/>
  <c r="D14" i="36" s="1"/>
  <c r="B18" i="36"/>
  <c r="D18" i="36" s="1"/>
  <c r="E15" i="36"/>
  <c r="E11" i="33"/>
  <c r="E15" i="33"/>
  <c r="E11" i="31"/>
  <c r="E15" i="31"/>
  <c r="B11" i="29"/>
  <c r="D11" i="29" s="1"/>
  <c r="E8" i="29"/>
  <c r="B10" i="29"/>
  <c r="D10" i="29" s="1"/>
  <c r="B14" i="29"/>
  <c r="D14" i="29" s="1"/>
  <c r="B18" i="29"/>
  <c r="D18" i="29" s="1"/>
  <c r="F14" i="36" l="1"/>
  <c r="B62" i="31"/>
  <c r="D62" i="31" s="1"/>
  <c r="F62" i="31" s="1"/>
  <c r="D61" i="31"/>
  <c r="F61" i="31" s="1"/>
  <c r="F18" i="31"/>
  <c r="F18" i="35"/>
  <c r="F10" i="34"/>
  <c r="F18" i="33"/>
  <c r="F9" i="29"/>
  <c r="F8" i="30"/>
  <c r="D23" i="31"/>
  <c r="F23" i="31" s="1"/>
  <c r="F18" i="34"/>
  <c r="F16" i="31"/>
  <c r="F15" i="34"/>
  <c r="F8" i="37"/>
  <c r="F11" i="29"/>
  <c r="F19" i="31"/>
  <c r="F20" i="29"/>
  <c r="F14" i="37"/>
  <c r="F22" i="41"/>
  <c r="F18" i="41"/>
  <c r="F21" i="31"/>
  <c r="F18" i="36"/>
  <c r="F21" i="34"/>
  <c r="F16" i="32"/>
  <c r="F22" i="29"/>
  <c r="F22" i="31"/>
  <c r="F17" i="29"/>
  <c r="F23" i="41"/>
  <c r="F9" i="35"/>
  <c r="F20" i="36"/>
  <c r="F21" i="36"/>
  <c r="F15" i="29"/>
  <c r="F17" i="30"/>
  <c r="F12" i="41"/>
  <c r="F19" i="32"/>
  <c r="F11" i="37"/>
  <c r="F21" i="29"/>
  <c r="F21" i="30"/>
  <c r="F10" i="41"/>
  <c r="F11" i="30"/>
  <c r="F11" i="36"/>
  <c r="F17" i="31"/>
  <c r="F13" i="35"/>
  <c r="F16" i="35"/>
  <c r="F20" i="34"/>
  <c r="F21" i="37"/>
  <c r="F12" i="34"/>
  <c r="F20" i="41"/>
  <c r="F16" i="36"/>
  <c r="F9" i="30"/>
  <c r="F15" i="36"/>
  <c r="F15" i="30"/>
  <c r="F21" i="32"/>
  <c r="F20" i="31"/>
  <c r="F11" i="41"/>
  <c r="F18" i="29"/>
  <c r="F9" i="36"/>
  <c r="F17" i="41"/>
  <c r="F13" i="29"/>
  <c r="F8" i="41"/>
  <c r="F10" i="33"/>
  <c r="F9" i="37"/>
  <c r="F16" i="37"/>
  <c r="F14" i="32"/>
  <c r="F19" i="30"/>
  <c r="F19" i="41"/>
  <c r="F14" i="41"/>
  <c r="F13" i="33"/>
  <c r="F9" i="32"/>
  <c r="F8" i="31"/>
  <c r="F13" i="37"/>
  <c r="F20" i="30"/>
  <c r="F12" i="33"/>
  <c r="F10" i="29"/>
  <c r="F17" i="36"/>
  <c r="F15" i="32"/>
  <c r="F20" i="33"/>
  <c r="F10" i="36"/>
  <c r="F11" i="34"/>
  <c r="F17" i="35"/>
  <c r="F14" i="30"/>
  <c r="F20" i="32"/>
  <c r="F22" i="37"/>
  <c r="F8" i="33"/>
  <c r="F8" i="36"/>
  <c r="F18" i="37"/>
  <c r="F16" i="34"/>
  <c r="F15" i="31"/>
  <c r="F10" i="30"/>
  <c r="F8" i="35"/>
  <c r="F19" i="34"/>
  <c r="F22" i="33"/>
  <c r="F16" i="41"/>
  <c r="F12" i="30"/>
  <c r="F17" i="33"/>
  <c r="F18" i="32"/>
  <c r="F13" i="34"/>
  <c r="F15" i="41"/>
  <c r="F14" i="33"/>
  <c r="F13" i="36"/>
  <c r="F12" i="29"/>
  <c r="F22" i="30"/>
  <c r="F9" i="41"/>
  <c r="F15" i="35"/>
  <c r="F13" i="41"/>
  <c r="F18" i="30"/>
  <c r="F16" i="30"/>
  <c r="F12" i="36"/>
  <c r="F9" i="33"/>
  <c r="F11" i="33"/>
  <c r="F13" i="32"/>
  <c r="F17" i="32"/>
  <c r="F19" i="33"/>
  <c r="F22" i="35"/>
  <c r="F19" i="29"/>
  <c r="F10" i="35"/>
  <c r="F21" i="35"/>
  <c r="F19" i="36"/>
  <c r="F10" i="37"/>
  <c r="F20" i="37"/>
  <c r="F14" i="29"/>
  <c r="F11" i="32"/>
  <c r="F12" i="37"/>
  <c r="F21" i="33"/>
  <c r="F10" i="32"/>
  <c r="F14" i="35"/>
  <c r="F10" i="31"/>
  <c r="F9" i="31"/>
  <c r="F19" i="37"/>
  <c r="F9" i="34"/>
  <c r="F17" i="37"/>
  <c r="F15" i="37"/>
  <c r="F11" i="31"/>
  <c r="F20" i="35"/>
  <c r="F14" i="34"/>
  <c r="F19" i="35"/>
  <c r="F12" i="35"/>
  <c r="F8" i="32"/>
  <c r="F13" i="31"/>
  <c r="F22" i="32"/>
  <c r="F16" i="29"/>
  <c r="F15" i="33"/>
  <c r="F17" i="34"/>
  <c r="F11" i="35"/>
  <c r="F14" i="31"/>
  <c r="F16" i="33"/>
  <c r="F8" i="29"/>
  <c r="F12" i="32"/>
  <c r="F8" i="34"/>
  <c r="F13" i="30"/>
  <c r="F12" i="31"/>
  <c r="F22" i="34"/>
  <c r="F22" i="36"/>
</calcChain>
</file>

<file path=xl/sharedStrings.xml><?xml version="1.0" encoding="utf-8"?>
<sst xmlns="http://schemas.openxmlformats.org/spreadsheetml/2006/main" count="813" uniqueCount="415">
  <si>
    <t>Notes</t>
  </si>
  <si>
    <t>Days</t>
  </si>
  <si>
    <t>Date</t>
  </si>
  <si>
    <t>Well #1</t>
  </si>
  <si>
    <t>Location</t>
  </si>
  <si>
    <t>NE corner of Narcissa and Ginger Root</t>
  </si>
  <si>
    <t xml:space="preserve">Electri Meter No. </t>
  </si>
  <si>
    <t>256000-142735</t>
  </si>
  <si>
    <t>Pump</t>
  </si>
  <si>
    <t>Weekly Gal.</t>
  </si>
  <si>
    <t>Ave daily</t>
  </si>
  <si>
    <t>Broken Electrical</t>
  </si>
  <si>
    <t>Previous</t>
  </si>
  <si>
    <t>Current</t>
  </si>
  <si>
    <t>Meter Readings</t>
  </si>
  <si>
    <t>Well #2</t>
  </si>
  <si>
    <t>Well #7</t>
  </si>
  <si>
    <t>Well #11</t>
  </si>
  <si>
    <t>Well #12</t>
  </si>
  <si>
    <t>Well #13</t>
  </si>
  <si>
    <t>Well #15</t>
  </si>
  <si>
    <t>Broken meter</t>
  </si>
  <si>
    <t>Well #16</t>
  </si>
  <si>
    <t>Well #17</t>
  </si>
  <si>
    <t>Well #19</t>
  </si>
  <si>
    <t>near 31 Narcissa</t>
  </si>
  <si>
    <t>near 15 Narcissa in vacant field</t>
  </si>
  <si>
    <t>Lower Bean field toward Shrivers</t>
  </si>
  <si>
    <t>Ginger Root on PBRC</t>
  </si>
  <si>
    <t>Vacant lot next to 30 Sweetbay</t>
  </si>
  <si>
    <t>Vanderlip and Narcissa</t>
  </si>
  <si>
    <t>Petak, 25 Sweetbay</t>
  </si>
  <si>
    <t>Bottom of Thyme near #3</t>
  </si>
  <si>
    <t>End of Narcissa on preserve</t>
  </si>
  <si>
    <t>DATA SUMMARY, METER READINGS</t>
  </si>
  <si>
    <t>if</t>
  </si>
  <si>
    <t>Yamaguchi</t>
  </si>
  <si>
    <t>1.5, 295'</t>
  </si>
  <si>
    <t>1.5, 239'</t>
  </si>
  <si>
    <t>.5, 136'</t>
  </si>
  <si>
    <t>1.5, 250'</t>
  </si>
  <si>
    <t>1.5, 200'</t>
  </si>
  <si>
    <t>Toloczko</t>
  </si>
  <si>
    <t>1.5, 180'</t>
  </si>
  <si>
    <t>Petak</t>
  </si>
  <si>
    <t>Seigel</t>
  </si>
  <si>
    <t>.5, 200'</t>
  </si>
  <si>
    <t>$$/KWhrs</t>
  </si>
  <si>
    <t>Gal/KWhr</t>
  </si>
  <si>
    <t>KWhr</t>
  </si>
  <si>
    <t>$$ 7/15-8/12</t>
  </si>
  <si>
    <t>Narc/Ginger</t>
  </si>
  <si>
    <t>Lwr Narcissa</t>
  </si>
  <si>
    <t>Mid Narcissa</t>
  </si>
  <si>
    <t>Upper Ginger</t>
  </si>
  <si>
    <t>King/ Sweetbay</t>
  </si>
  <si>
    <t>89 Narcissa</t>
  </si>
  <si>
    <t>Well Depth</t>
  </si>
  <si>
    <t>Gallons</t>
  </si>
  <si>
    <t>Horse Power</t>
  </si>
  <si>
    <t>off most of period</t>
  </si>
  <si>
    <t>$$/1000 gal</t>
  </si>
  <si>
    <t>Changed meters</t>
  </si>
  <si>
    <t>Replaced Pump with 3 hp Trevor</t>
  </si>
  <si>
    <t>Installed .5hp Trevor</t>
  </si>
  <si>
    <t>Narcissa/Gingerroot</t>
  </si>
  <si>
    <t>Narcissa/Figtree</t>
  </si>
  <si>
    <t>Beanfield</t>
  </si>
  <si>
    <t>upper Gingerroot</t>
  </si>
  <si>
    <t>King/Sweetbay</t>
  </si>
  <si>
    <t>End of Narcissa</t>
  </si>
  <si>
    <t>Petak/Sweetbay</t>
  </si>
  <si>
    <t>Thyme</t>
  </si>
  <si>
    <t>Lower Figtree</t>
  </si>
  <si>
    <t>Sweetbay</t>
  </si>
  <si>
    <t>Narcissa/Vanderlip</t>
  </si>
  <si>
    <t>lower Narcissa</t>
  </si>
  <si>
    <t>Replaced capacitor and control enclosure</t>
  </si>
  <si>
    <t>Well #3</t>
  </si>
  <si>
    <t>11/4 - water depth 104'</t>
  </si>
  <si>
    <t>Replaced Pump with 3hp  Tevor  Water depth 86'</t>
  </si>
  <si>
    <t>Well Number</t>
  </si>
  <si>
    <t>York N of Equip area</t>
  </si>
  <si>
    <t>103'</t>
  </si>
  <si>
    <t>No Water</t>
  </si>
  <si>
    <t>York S of Wright</t>
  </si>
  <si>
    <t>61'</t>
  </si>
  <si>
    <t>NB001</t>
  </si>
  <si>
    <t xml:space="preserve">York W of Narcissa </t>
  </si>
  <si>
    <t>118'</t>
  </si>
  <si>
    <t>107'</t>
  </si>
  <si>
    <t>W of Avacados</t>
  </si>
  <si>
    <t>W of Grapes</t>
  </si>
  <si>
    <t>83'</t>
  </si>
  <si>
    <t>York Apple area</t>
  </si>
  <si>
    <t>104'</t>
  </si>
  <si>
    <t>160'</t>
  </si>
  <si>
    <t>Has level logger, restriction at 64'</t>
  </si>
  <si>
    <t>WW9</t>
  </si>
  <si>
    <t>W of PVDS</t>
  </si>
  <si>
    <t>140'</t>
  </si>
  <si>
    <t>80'</t>
  </si>
  <si>
    <t>just outside chainlink fence</t>
  </si>
  <si>
    <t>half way to beach school</t>
  </si>
  <si>
    <t>39'</t>
  </si>
  <si>
    <t>30'</t>
  </si>
  <si>
    <t>stinks, possible rain water</t>
  </si>
  <si>
    <t>WW1</t>
  </si>
  <si>
    <t>WW14</t>
  </si>
  <si>
    <t>Delapidated box</t>
  </si>
  <si>
    <t>WWabd</t>
  </si>
  <si>
    <t>MW A</t>
  </si>
  <si>
    <t>MW B</t>
  </si>
  <si>
    <t>MW C</t>
  </si>
  <si>
    <t>MW D</t>
  </si>
  <si>
    <t>Water Depth</t>
  </si>
  <si>
    <t>Total GPD</t>
  </si>
  <si>
    <t>Not Pumping , needs inspection</t>
  </si>
  <si>
    <t>WW 4</t>
  </si>
  <si>
    <t>96'</t>
  </si>
  <si>
    <t>65'</t>
  </si>
  <si>
    <t>Try Test Pump</t>
  </si>
  <si>
    <t>110'</t>
  </si>
  <si>
    <t>109'</t>
  </si>
  <si>
    <t>Mid Sweetbay</t>
  </si>
  <si>
    <t>Well 8 started 1/23</t>
  </si>
  <si>
    <t>Well 1 themal switch tripped</t>
  </si>
  <si>
    <t>Well 1, 15 install Schwaiber 1.5 hp pumps</t>
  </si>
  <si>
    <t>All wells off for 1.25 days for pipe repair</t>
  </si>
  <si>
    <t>DATA INPUT, METER READINGS</t>
  </si>
  <si>
    <t>11/9 water depth 110', Installed 2hp Schaiber</t>
  </si>
  <si>
    <t>Installed 2hp Schaiber</t>
  </si>
  <si>
    <t>2hp, 180' Schaibler</t>
  </si>
  <si>
    <t>#2 need maintanence, #13 Failed, #15 noisy, #8 very slow and turned off</t>
  </si>
  <si>
    <t>PVDS Meter</t>
  </si>
  <si>
    <t>PVDS Meter installed 3/11 @ 9am</t>
  </si>
  <si>
    <t>RECOMMENDATIONS</t>
  </si>
  <si>
    <t>Well Number:</t>
  </si>
  <si>
    <t>1b</t>
  </si>
  <si>
    <t>SCE Meter#</t>
  </si>
  <si>
    <t>1" PVC for sounder instrument</t>
  </si>
  <si>
    <t>Well Location:</t>
  </si>
  <si>
    <t xml:space="preserve"> Narcissa Dr. &amp; Ginger Root Ln</t>
  </si>
  <si>
    <t>Current Pump Model:</t>
  </si>
  <si>
    <t>Property owner:</t>
  </si>
  <si>
    <t>Frank and Zdenra Politeo</t>
  </si>
  <si>
    <t>Pump Tech Model:</t>
  </si>
  <si>
    <t>APN:</t>
  </si>
  <si>
    <t>7572-014-016</t>
  </si>
  <si>
    <t xml:space="preserve">             Pump Depth:</t>
  </si>
  <si>
    <t>Head elev</t>
  </si>
  <si>
    <t>378'</t>
  </si>
  <si>
    <t>33.746610, -118.374735</t>
  </si>
  <si>
    <t xml:space="preserve"> </t>
  </si>
  <si>
    <t xml:space="preserve">Date drilled </t>
  </si>
  <si>
    <t>Sept.2015</t>
  </si>
  <si>
    <t xml:space="preserve"> Drill Depth:</t>
  </si>
  <si>
    <t>295'</t>
  </si>
  <si>
    <t>Casing</t>
  </si>
  <si>
    <t>6"</t>
  </si>
  <si>
    <t>Discharge Size:</t>
  </si>
  <si>
    <t>Perforation zone</t>
  </si>
  <si>
    <t>Slide base</t>
  </si>
  <si>
    <t>Inactive</t>
  </si>
  <si>
    <t>Pump Tech</t>
  </si>
  <si>
    <t>Water Depth (sounder)</t>
  </si>
  <si>
    <t>Water Depth (Tape)</t>
  </si>
  <si>
    <t>Pump Depth (ft)</t>
  </si>
  <si>
    <t>Perforation  zone</t>
  </si>
  <si>
    <t xml:space="preserve">Meter Read </t>
  </si>
  <si>
    <t>Flow this Period (gallons)</t>
  </si>
  <si>
    <t>No</t>
  </si>
  <si>
    <t>Old well #1a  abandoned.  From Ehrlig records, originally drilled 1980 @ 195' 8" casing  1982 Water depth 53'     Perforation zone: 50-90'</t>
  </si>
  <si>
    <t xml:space="preserve">New well drilled 295' $60,501 </t>
  </si>
  <si>
    <t>Pump replaced $3,230</t>
  </si>
  <si>
    <t>Pump replaced $3,430</t>
  </si>
  <si>
    <t>Pump replaced</t>
  </si>
  <si>
    <t>CKC measurements</t>
  </si>
  <si>
    <t>112'</t>
  </si>
  <si>
    <t>90'</t>
  </si>
  <si>
    <t>Pump off</t>
  </si>
  <si>
    <t>P</t>
  </si>
  <si>
    <t>Wells in red not read due to mud</t>
  </si>
  <si>
    <t>Well off</t>
  </si>
  <si>
    <t>System Delta</t>
  </si>
  <si>
    <t>(System Delta removes Well 19 and Yamaguchi because they do not drain thru the PVDS Meter</t>
  </si>
  <si>
    <t>Well #19 not working</t>
  </si>
  <si>
    <t>Well 1,12,19 not working</t>
  </si>
  <si>
    <t>Mid Figtree</t>
  </si>
  <si>
    <t>Well depth</t>
  </si>
  <si>
    <t>217'</t>
  </si>
  <si>
    <t>water level 113'</t>
  </si>
  <si>
    <t>Replaced 6/28/22, Schraider</t>
  </si>
  <si>
    <t>Well 15 mis reading</t>
  </si>
  <si>
    <t>Well #15 offline since ~9/16</t>
  </si>
  <si>
    <t>Est of #3</t>
  </si>
  <si>
    <t>Wells 1,3,15 online</t>
  </si>
  <si>
    <t>Well 1 failed capacitor</t>
  </si>
  <si>
    <t>Well 1 replace with larger capacitor</t>
  </si>
  <si>
    <t>check #7 power</t>
  </si>
  <si>
    <t>#7 still off</t>
  </si>
  <si>
    <t>Well 12 Pump replace with .5 hp</t>
  </si>
  <si>
    <t>Well 15 failure and burnt control box,</t>
  </si>
  <si>
    <t xml:space="preserve"> Well 1 failed, high current</t>
  </si>
  <si>
    <t>#11 estimate (rain)</t>
  </si>
  <si>
    <t xml:space="preserve"> 01-01-2008</t>
  </si>
  <si>
    <t>02-0-2008</t>
  </si>
  <si>
    <t>12-14-2-11</t>
  </si>
  <si>
    <t>WW1 (1 Gingeroot)</t>
  </si>
  <si>
    <t>WW2A(17 Narcissa gate)</t>
  </si>
  <si>
    <t>off</t>
  </si>
  <si>
    <t>WW2B (17 Narcissa - gate Monitor)</t>
  </si>
  <si>
    <t>WW3A (3 Figtree)</t>
  </si>
  <si>
    <t>WW3B (3 Figtree)</t>
  </si>
  <si>
    <t>WW4 (5 Figtree)</t>
  </si>
  <si>
    <t>WW5 (7 Narcissa)(gate lot)</t>
  </si>
  <si>
    <t>WW6 (9 Cinnamon)</t>
  </si>
  <si>
    <t>WW7 (Narcissa/Figtree)</t>
  </si>
  <si>
    <t>WW8 (13 Sweetbay-Beanfield)</t>
  </si>
  <si>
    <t>WW9 (BEACH) (nov 98)</t>
  </si>
  <si>
    <t xml:space="preserve">WW10 CORNER - 1 Figtree      </t>
  </si>
  <si>
    <t>WW11 (18 1/2 Sweetbay - Deep in Beanfield)</t>
  </si>
  <si>
    <t>WW12 (10 Ginger Root - 5 corners)</t>
  </si>
  <si>
    <t>WW13 A (28 Sweetbay - King Lot)</t>
  </si>
  <si>
    <t>WW13B -showed up in 2015 (Sweetbay King lOt)</t>
  </si>
  <si>
    <t>WW14 (York Property now-Monaghan City of RPV)</t>
  </si>
  <si>
    <t>WW15 (Toloczko-RPV Well -Vanderlip/Narcissa)RPV Well</t>
  </si>
  <si>
    <t>WW16 (Petak)</t>
  </si>
  <si>
    <t>WW17-(Siegel-Thyme Place)</t>
  </si>
  <si>
    <t>WW18 (ARCHAELOGY well-below PV S)</t>
  </si>
  <si>
    <t>Daily Sum</t>
  </si>
  <si>
    <t>WWW4B (5 Figtree</t>
  </si>
  <si>
    <t>Clove Tree</t>
  </si>
  <si>
    <t>Well on</t>
  </si>
  <si>
    <t>well off</t>
  </si>
  <si>
    <t>Narcissa and Figtree</t>
  </si>
  <si>
    <t>Figtree cul de sac</t>
  </si>
  <si>
    <t>no meter</t>
  </si>
  <si>
    <t>Welll on</t>
  </si>
  <si>
    <t>Figtree CuldeSac</t>
  </si>
  <si>
    <t>on</t>
  </si>
  <si>
    <t>work being done</t>
  </si>
  <si>
    <t>GPD</t>
  </si>
  <si>
    <t xml:space="preserve">1.5, </t>
  </si>
  <si>
    <t>Fig Tree Cul de sac</t>
  </si>
  <si>
    <t>.5, 160'</t>
  </si>
  <si>
    <t>Pump replacement</t>
  </si>
  <si>
    <t>Pump replace</t>
  </si>
  <si>
    <t>work bein done</t>
  </si>
  <si>
    <t>Well #</t>
  </si>
  <si>
    <t>Problem</t>
  </si>
  <si>
    <t>Bad meter?</t>
  </si>
  <si>
    <t>Not pumping</t>
  </si>
  <si>
    <t>Yam</t>
  </si>
  <si>
    <t>Needs new meter</t>
  </si>
  <si>
    <t>Needs new box</t>
  </si>
  <si>
    <t>Sys</t>
  </si>
  <si>
    <t>Needs sign</t>
  </si>
  <si>
    <t>replace pump</t>
  </si>
  <si>
    <t>need drain line</t>
  </si>
  <si>
    <t>Dry well?</t>
  </si>
  <si>
    <t>Set timer to 4 on/ 4 off</t>
  </si>
  <si>
    <t>Yamaguchi / 21</t>
  </si>
  <si>
    <t>Yamaguchi/21</t>
  </si>
  <si>
    <t xml:space="preserve">Yamaguchi/22 </t>
  </si>
  <si>
    <t>WW19B (new 21 end of Narcissa- City of RPV MOVED)</t>
  </si>
  <si>
    <t>Off</t>
  </si>
  <si>
    <t>on 24hrs later</t>
  </si>
  <si>
    <t>Pump Depth</t>
  </si>
  <si>
    <t>Casing Ht.</t>
  </si>
  <si>
    <t>19"</t>
  </si>
  <si>
    <t>MSL</t>
  </si>
  <si>
    <t>82/86</t>
  </si>
  <si>
    <t>Off (gravel at 92')</t>
  </si>
  <si>
    <t>Off 4hrs</t>
  </si>
  <si>
    <t>170'</t>
  </si>
  <si>
    <t>Screen</t>
  </si>
  <si>
    <t>Tuff</t>
  </si>
  <si>
    <t>5500 Olmsted</t>
  </si>
  <si>
    <t>Beach School</t>
  </si>
  <si>
    <t>Chiles</t>
  </si>
  <si>
    <t>Hunter</t>
  </si>
  <si>
    <t>Beach Sch</t>
  </si>
  <si>
    <t>117'</t>
  </si>
  <si>
    <t>144'</t>
  </si>
  <si>
    <t>lower Nar</t>
  </si>
  <si>
    <t>Nar/Cin</t>
  </si>
  <si>
    <t>165'</t>
  </si>
  <si>
    <t>183'</t>
  </si>
  <si>
    <t>106'</t>
  </si>
  <si>
    <t>120'</t>
  </si>
  <si>
    <t>Olmsted</t>
  </si>
  <si>
    <t>Lower Narcissa</t>
  </si>
  <si>
    <t>Narcissa and Cinnamon</t>
  </si>
  <si>
    <t>2nd Meter jammed.</t>
  </si>
  <si>
    <t>Replaced breaker and moved to new position because of arcing</t>
  </si>
  <si>
    <t>Sheared</t>
  </si>
  <si>
    <t>Meter temp. removed</t>
  </si>
  <si>
    <r>
      <t>On/</t>
    </r>
    <r>
      <rPr>
        <sz val="11"/>
        <color rgb="FFFF0000"/>
        <rFont val="Calibri"/>
        <family val="2"/>
        <scheme val="minor"/>
      </rPr>
      <t>off</t>
    </r>
  </si>
  <si>
    <t>Clovetree</t>
  </si>
  <si>
    <t>Well</t>
  </si>
  <si>
    <t xml:space="preserve"> Location</t>
  </si>
  <si>
    <t>pump depth</t>
  </si>
  <si>
    <t>Aprox Output</t>
  </si>
  <si>
    <t>Well elevation</t>
  </si>
  <si>
    <t>H2O level 12/23</t>
  </si>
  <si>
    <t>H2O Level 03/24</t>
  </si>
  <si>
    <t>H2O Level 6/24</t>
  </si>
  <si>
    <t>H2O Level 9/20/2024</t>
  </si>
  <si>
    <t xml:space="preserve">H2O Level </t>
  </si>
  <si>
    <t>(Ginger Root/Narcissa)</t>
  </si>
  <si>
    <t xml:space="preserve">360' </t>
  </si>
  <si>
    <t>WW2</t>
  </si>
  <si>
    <t>(Narcissa Gate-Katloff)</t>
  </si>
  <si>
    <t>180'</t>
  </si>
  <si>
    <t>WW3</t>
  </si>
  <si>
    <t>(Fig Tree Nasser)</t>
  </si>
  <si>
    <t>230'</t>
  </si>
  <si>
    <t xml:space="preserve">WW4  </t>
  </si>
  <si>
    <t>(Fig Tree Chiles)</t>
  </si>
  <si>
    <t>80 dry</t>
  </si>
  <si>
    <t xml:space="preserve">WW5 </t>
  </si>
  <si>
    <t>(Gate) Monitoring</t>
  </si>
  <si>
    <t>Non Op</t>
  </si>
  <si>
    <t>115 dry</t>
  </si>
  <si>
    <t xml:space="preserve">WW6 </t>
  </si>
  <si>
    <t>(Clove Tree/Cinnamon)</t>
  </si>
  <si>
    <t>4,000 GPD</t>
  </si>
  <si>
    <t>390'</t>
  </si>
  <si>
    <t xml:space="preserve">WW7 </t>
  </si>
  <si>
    <t>(Narcissa/Figtree)</t>
  </si>
  <si>
    <t>290'</t>
  </si>
  <si>
    <t xml:space="preserve">WW8 </t>
  </si>
  <si>
    <t>(Sweet Bay-Tree Swing)</t>
  </si>
  <si>
    <t xml:space="preserve">WW9 </t>
  </si>
  <si>
    <t>(Beach School Trail)</t>
  </si>
  <si>
    <t>new</t>
  </si>
  <si>
    <t>WW10</t>
  </si>
  <si>
    <t>(Fig Tree Cul De Sac)</t>
  </si>
  <si>
    <t>210'</t>
  </si>
  <si>
    <t xml:space="preserve">WW11 </t>
  </si>
  <si>
    <t>(Deep in Beanfield)</t>
  </si>
  <si>
    <t>WW12</t>
  </si>
  <si>
    <t>(Ginger Root-5 corners)</t>
  </si>
  <si>
    <t>340'</t>
  </si>
  <si>
    <t xml:space="preserve">WW13 </t>
  </si>
  <si>
    <t xml:space="preserve">(Sweet Bay -King lot) </t>
  </si>
  <si>
    <t>250'</t>
  </si>
  <si>
    <t>(York)</t>
  </si>
  <si>
    <t xml:space="preserve">WW15 </t>
  </si>
  <si>
    <t>(Narcissa/Vanderlip)</t>
  </si>
  <si>
    <t>360'</t>
  </si>
  <si>
    <t>WW16</t>
  </si>
  <si>
    <t>(Sweet Bay - Petak)</t>
  </si>
  <si>
    <t>330'</t>
  </si>
  <si>
    <t xml:space="preserve">WW17 </t>
  </si>
  <si>
    <t>(Thyme Pl)</t>
  </si>
  <si>
    <t>5000 GPD</t>
  </si>
  <si>
    <t>WW18</t>
  </si>
  <si>
    <t>(Olmsted Trail)</t>
  </si>
  <si>
    <t xml:space="preserve">WW19 </t>
  </si>
  <si>
    <t>(lower Beach School)</t>
  </si>
  <si>
    <t xml:space="preserve">WW20 </t>
  </si>
  <si>
    <t>(Lower Olmsted Trail)</t>
  </si>
  <si>
    <t>WW21</t>
  </si>
  <si>
    <t>(Sweet Bay-Yamaguchi)</t>
  </si>
  <si>
    <t>WW22</t>
  </si>
  <si>
    <t>(Narcissa END)</t>
  </si>
  <si>
    <t>410'</t>
  </si>
  <si>
    <t xml:space="preserve">WW23 </t>
  </si>
  <si>
    <t>(Chiles new gate area)</t>
  </si>
  <si>
    <t xml:space="preserve">WW24 </t>
  </si>
  <si>
    <t>(New -Hunter)</t>
  </si>
  <si>
    <t>300'</t>
  </si>
  <si>
    <t xml:space="preserve">bad Meter </t>
  </si>
  <si>
    <t>Bad Meter</t>
  </si>
  <si>
    <t>Needs power</t>
  </si>
  <si>
    <t>Input weekly data  Table on "New Data" page</t>
  </si>
  <si>
    <t>GPD page will update automatically</t>
  </si>
  <si>
    <t>Input date in column A  (MM/DD/YY)</t>
  </si>
  <si>
    <t xml:space="preserve">H20 Level 01/2025  </t>
  </si>
  <si>
    <t>*</t>
  </si>
  <si>
    <t>no reading</t>
  </si>
  <si>
    <t>off with spring</t>
  </si>
  <si>
    <t>sheared</t>
  </si>
  <si>
    <t>PBRC on GingerRoot</t>
  </si>
  <si>
    <t>Barth, Sweetbay</t>
  </si>
  <si>
    <t>Parks, Cinnamon</t>
  </si>
  <si>
    <t>Leon, Upper Cinnamon</t>
  </si>
  <si>
    <t>Douglas, Narcissa</t>
  </si>
  <si>
    <t>York, Narcissa and Ginger Root</t>
  </si>
  <si>
    <t>Sheridan, Thyme</t>
  </si>
  <si>
    <t>Yajaguchi, Sweetbay</t>
  </si>
  <si>
    <t>DDW 21</t>
  </si>
  <si>
    <t>DDW22</t>
  </si>
  <si>
    <t>DDW24</t>
  </si>
  <si>
    <t>DDW 26</t>
  </si>
  <si>
    <t>DDW 27</t>
  </si>
  <si>
    <t>DDW28</t>
  </si>
  <si>
    <t>DDW 29</t>
  </si>
  <si>
    <t>DDW 25</t>
  </si>
  <si>
    <t>WW30</t>
  </si>
  <si>
    <t>DDW 31</t>
  </si>
  <si>
    <t>WW 1</t>
  </si>
  <si>
    <t>WW 3</t>
  </si>
  <si>
    <t>WW 6</t>
  </si>
  <si>
    <t>DDW 8</t>
  </si>
  <si>
    <t>WW !0</t>
  </si>
  <si>
    <t>WW 11</t>
  </si>
  <si>
    <t>WW 12</t>
  </si>
  <si>
    <t>WW 13</t>
  </si>
  <si>
    <t>WW 15</t>
  </si>
  <si>
    <t>WW 16</t>
  </si>
  <si>
    <t>WW 17</t>
  </si>
  <si>
    <t>38 Narcissa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</si>
</sst>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(* #,##0_);_(* \(#,##0\);_(* &quot;-&quot;_);_(@_)"/>
    <numFmt numFmtId="43" formatCode="_(* #,##0.00_);_(* \(#,##0.00\);_(* &quot;-&quot;??_);_(@_)"/>
    <numFmt numFmtId="164" formatCode="[$-409]d\-mmm;@"/>
    <numFmt numFmtId="165" formatCode="m/d;@"/>
    <numFmt numFmtId="166" formatCode="m/d/yy;@"/>
  </numFmts>
  <fonts count="59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name val="Arial"/>
      <family val="2"/>
    </font>
    <font>
      <sz val="11"/>
      <color rgb="FFFF0000"/>
      <name val="Arial"/>
      <family val="2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Arial"/>
      <family val="2"/>
    </font>
    <font>
      <sz val="8"/>
      <name val="Calibri"/>
      <family val="2"/>
      <scheme val="minor"/>
    </font>
    <font>
      <sz val="16"/>
      <name val="Arial"/>
      <family val="2"/>
    </font>
    <font>
      <sz val="16"/>
      <color theme="1"/>
      <name val="Arial"/>
      <family val="2"/>
    </font>
    <font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rgb="FFFF0000"/>
      <name val="Calibri"/>
      <family val="2"/>
      <scheme val="minor"/>
    </font>
    <font>
      <sz val="16"/>
      <color rgb="FFFF0000"/>
      <name val="Arial"/>
      <family val="2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6"/>
      <color rgb="FF222222"/>
      <name val="Arial"/>
      <family val="2"/>
    </font>
    <font>
      <sz val="16"/>
      <color rgb="FF555555"/>
      <name val="Arial"/>
      <family val="2"/>
    </font>
    <font>
      <sz val="14"/>
      <name val="Arial"/>
      <family val="2"/>
    </font>
    <font>
      <sz val="14"/>
      <color theme="1"/>
      <name val="Arial"/>
      <family val="2"/>
    </font>
    <font>
      <sz val="14"/>
      <color rgb="FFFF0000"/>
      <name val="Arial"/>
      <family val="2"/>
    </font>
    <font>
      <sz val="14"/>
      <color rgb="FF222222"/>
      <name val="Arial"/>
      <family val="2"/>
    </font>
    <font>
      <sz val="14"/>
      <color rgb="FF555555"/>
      <name val="Arial"/>
      <family val="2"/>
    </font>
    <font>
      <b/>
      <sz val="14"/>
      <color theme="1"/>
      <name val="Arial"/>
      <family val="2"/>
    </font>
    <font>
      <sz val="16"/>
      <name val="Calibri"/>
      <family val="2"/>
      <scheme val="minor"/>
    </font>
    <font>
      <b/>
      <sz val="16"/>
      <color theme="1"/>
      <name val="Arial"/>
      <family val="2"/>
    </font>
    <font>
      <sz val="18"/>
      <color theme="1"/>
      <name val="Calibri"/>
      <family val="2"/>
      <scheme val="minor"/>
    </font>
    <font>
      <sz val="1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Calibri"/>
      <family val="2"/>
      <scheme val="minor"/>
    </font>
    <font>
      <b/>
      <sz val="8"/>
      <color theme="1"/>
      <name val="Arial"/>
      <family val="2"/>
    </font>
    <font>
      <u/>
      <sz val="11"/>
      <color theme="1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sz val="11"/>
      <color theme="9" tint="-0.249977111117893"/>
      <name val="Calibri"/>
      <family val="2"/>
    </font>
    <font>
      <sz val="10"/>
      <color theme="9" tint="-0.249977111117893"/>
      <name val="Arial"/>
      <family val="2"/>
    </font>
    <font>
      <sz val="11"/>
      <color theme="5" tint="-0.249977111117893"/>
      <name val="Calibri"/>
      <family val="2"/>
      <scheme val="minor"/>
    </font>
    <font>
      <sz val="8"/>
      <color rgb="FFFF0000"/>
      <name val="Arial"/>
      <family val="2"/>
    </font>
    <font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46">
    <fill>
      <patternFill patternType="none"/>
    </fill>
    <fill>
      <patternFill patternType="gray125"/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/>
        <bgColor theme="9" tint="0.79998168889431442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theme="9" tint="0.79998168889431442"/>
      </patternFill>
    </fill>
    <fill>
      <patternFill patternType="solid">
        <fgColor theme="0"/>
        <bgColor theme="0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theme="9" tint="0.79998168889431442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79998168889431442"/>
        <bgColor theme="0"/>
      </patternFill>
    </fill>
    <fill>
      <patternFill patternType="solid">
        <fgColor theme="5" tint="0.79998168889431442"/>
        <bgColor theme="9" tint="0.79998168889431442"/>
      </patternFill>
    </fill>
    <fill>
      <patternFill patternType="solid">
        <fgColor theme="4" tint="0.59999389629810485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4">
    <xf numFmtId="0" fontId="0" fillId="0" borderId="0"/>
    <xf numFmtId="0" fontId="21" fillId="0" borderId="0" applyNumberFormat="0" applyFill="0" applyBorder="0" applyAlignment="0" applyProtection="0"/>
    <xf numFmtId="0" fontId="22" fillId="0" borderId="36" applyNumberFormat="0" applyFill="0" applyAlignment="0" applyProtection="0"/>
    <xf numFmtId="0" fontId="23" fillId="0" borderId="37" applyNumberFormat="0" applyFill="0" applyAlignment="0" applyProtection="0"/>
    <xf numFmtId="0" fontId="24" fillId="0" borderId="38" applyNumberFormat="0" applyFill="0" applyAlignment="0" applyProtection="0"/>
    <xf numFmtId="0" fontId="24" fillId="0" borderId="0" applyNumberFormat="0" applyFill="0" applyBorder="0" applyAlignment="0" applyProtection="0"/>
    <xf numFmtId="0" fontId="25" fillId="10" borderId="0" applyNumberFormat="0" applyBorder="0" applyAlignment="0" applyProtection="0"/>
    <xf numFmtId="0" fontId="26" fillId="11" borderId="0" applyNumberFormat="0" applyBorder="0" applyAlignment="0" applyProtection="0"/>
    <xf numFmtId="0" fontId="27" fillId="12" borderId="0" applyNumberFormat="0" applyBorder="0" applyAlignment="0" applyProtection="0"/>
    <xf numFmtId="0" fontId="28" fillId="13" borderId="39" applyNumberFormat="0" applyAlignment="0" applyProtection="0"/>
    <xf numFmtId="0" fontId="29" fillId="14" borderId="40" applyNumberFormat="0" applyAlignment="0" applyProtection="0"/>
    <xf numFmtId="0" fontId="30" fillId="14" borderId="39" applyNumberFormat="0" applyAlignment="0" applyProtection="0"/>
    <xf numFmtId="0" fontId="31" fillId="0" borderId="41" applyNumberFormat="0" applyFill="0" applyAlignment="0" applyProtection="0"/>
    <xf numFmtId="0" fontId="32" fillId="15" borderId="42" applyNumberFormat="0" applyAlignment="0" applyProtection="0"/>
    <xf numFmtId="0" fontId="18" fillId="0" borderId="0" applyNumberFormat="0" applyFill="0" applyBorder="0" applyAlignment="0" applyProtection="0"/>
    <xf numFmtId="0" fontId="20" fillId="16" borderId="43" applyNumberFormat="0" applyFont="0" applyAlignment="0" applyProtection="0"/>
    <xf numFmtId="0" fontId="33" fillId="0" borderId="0" applyNumberFormat="0" applyFill="0" applyBorder="0" applyAlignment="0" applyProtection="0"/>
    <xf numFmtId="0" fontId="11" fillId="0" borderId="44" applyNumberFormat="0" applyFill="0" applyAlignment="0" applyProtection="0"/>
    <xf numFmtId="0" fontId="34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0" fillId="20" borderId="0" applyNumberFormat="0" applyBorder="0" applyAlignment="0" applyProtection="0"/>
    <xf numFmtId="0" fontId="34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0" fillId="24" borderId="0" applyNumberFormat="0" applyBorder="0" applyAlignment="0" applyProtection="0"/>
    <xf numFmtId="0" fontId="34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0" fillId="28" borderId="0" applyNumberFormat="0" applyBorder="0" applyAlignment="0" applyProtection="0"/>
    <xf numFmtId="0" fontId="34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20" fillId="32" borderId="0" applyNumberFormat="0" applyBorder="0" applyAlignment="0" applyProtection="0"/>
    <xf numFmtId="0" fontId="34" fillId="33" borderId="0" applyNumberFormat="0" applyBorder="0" applyAlignment="0" applyProtection="0"/>
    <xf numFmtId="0" fontId="20" fillId="34" borderId="0" applyNumberFormat="0" applyBorder="0" applyAlignment="0" applyProtection="0"/>
    <xf numFmtId="0" fontId="20" fillId="35" borderId="0" applyNumberFormat="0" applyBorder="0" applyAlignment="0" applyProtection="0"/>
    <xf numFmtId="0" fontId="20" fillId="36" borderId="0" applyNumberFormat="0" applyBorder="0" applyAlignment="0" applyProtection="0"/>
    <xf numFmtId="0" fontId="34" fillId="37" borderId="0" applyNumberFormat="0" applyBorder="0" applyAlignment="0" applyProtection="0"/>
    <xf numFmtId="0" fontId="20" fillId="38" borderId="0" applyNumberFormat="0" applyBorder="0" applyAlignment="0" applyProtection="0"/>
    <xf numFmtId="0" fontId="20" fillId="39" borderId="0" applyNumberFormat="0" applyBorder="0" applyAlignment="0" applyProtection="0"/>
    <xf numFmtId="0" fontId="20" fillId="40" borderId="0" applyNumberFormat="0" applyBorder="0" applyAlignment="0" applyProtection="0"/>
    <xf numFmtId="0" fontId="50" fillId="0" borderId="0" applyNumberFormat="0" applyFill="0" applyBorder="0" applyAlignment="0" applyProtection="0"/>
    <xf numFmtId="43" fontId="20" fillId="0" borderId="0" applyFont="0" applyFill="0" applyBorder="0" applyAlignment="0" applyProtection="0"/>
  </cellStyleXfs>
  <cellXfs count="366">
    <xf numFmtId="0" fontId="0" fillId="0" borderId="0" xfId="0"/>
    <xf numFmtId="3" fontId="0" fillId="0" borderId="0" xfId="0" applyNumberFormat="1"/>
    <xf numFmtId="164" fontId="0" fillId="0" borderId="0" xfId="0" applyNumberFormat="1"/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0" fillId="4" borderId="0" xfId="0" applyFill="1"/>
    <xf numFmtId="3" fontId="0" fillId="4" borderId="0" xfId="0" applyNumberFormat="1" applyFill="1"/>
    <xf numFmtId="0" fontId="1" fillId="5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3" fontId="0" fillId="4" borderId="0" xfId="0" applyNumberFormat="1" applyFill="1" applyAlignment="1">
      <alignment horizontal="center"/>
    </xf>
    <xf numFmtId="164" fontId="0" fillId="4" borderId="0" xfId="0" applyNumberFormat="1" applyFill="1"/>
    <xf numFmtId="0" fontId="3" fillId="0" borderId="1" xfId="0" applyFont="1" applyBorder="1" applyAlignment="1">
      <alignment horizontal="center"/>
    </xf>
    <xf numFmtId="4" fontId="0" fillId="0" borderId="0" xfId="0" applyNumberFormat="1"/>
    <xf numFmtId="4" fontId="2" fillId="3" borderId="1" xfId="0" applyNumberFormat="1" applyFont="1" applyFill="1" applyBorder="1" applyAlignment="1">
      <alignment horizontal="center"/>
    </xf>
    <xf numFmtId="4" fontId="1" fillId="0" borderId="1" xfId="0" applyNumberFormat="1" applyFont="1" applyBorder="1" applyAlignment="1">
      <alignment horizontal="center"/>
    </xf>
    <xf numFmtId="4" fontId="1" fillId="2" borderId="1" xfId="0" applyNumberFormat="1" applyFont="1" applyFill="1" applyBorder="1" applyAlignment="1">
      <alignment horizontal="center"/>
    </xf>
    <xf numFmtId="3" fontId="2" fillId="3" borderId="1" xfId="0" applyNumberFormat="1" applyFont="1" applyFill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3" fontId="1" fillId="3" borderId="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0" fontId="2" fillId="3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1" fillId="3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5" fillId="0" borderId="0" xfId="0" applyFont="1" applyAlignment="1">
      <alignment horizontal="center"/>
    </xf>
    <xf numFmtId="14" fontId="0" fillId="0" borderId="0" xfId="0" applyNumberFormat="1" applyAlignment="1">
      <alignment horizontal="center"/>
    </xf>
    <xf numFmtId="16" fontId="0" fillId="0" borderId="0" xfId="0" applyNumberFormat="1" applyAlignment="1">
      <alignment horizontal="center"/>
    </xf>
    <xf numFmtId="0" fontId="0" fillId="6" borderId="0" xfId="0" applyFill="1" applyAlignment="1">
      <alignment horizontal="left"/>
    </xf>
    <xf numFmtId="0" fontId="0" fillId="6" borderId="0" xfId="0" applyFill="1" applyAlignment="1">
      <alignment horizontal="center"/>
    </xf>
    <xf numFmtId="0" fontId="5" fillId="6" borderId="0" xfId="0" applyFont="1" applyFill="1" applyAlignment="1">
      <alignment horizontal="center"/>
    </xf>
    <xf numFmtId="0" fontId="4" fillId="6" borderId="0" xfId="0" applyFont="1" applyFill="1" applyAlignment="1">
      <alignment horizontal="center"/>
    </xf>
    <xf numFmtId="0" fontId="0" fillId="6" borderId="0" xfId="0" applyFill="1"/>
    <xf numFmtId="0" fontId="12" fillId="0" borderId="4" xfId="0" applyFont="1" applyBorder="1" applyAlignment="1">
      <alignment horizontal="centerContinuous"/>
    </xf>
    <xf numFmtId="0" fontId="13" fillId="0" borderId="5" xfId="0" applyFont="1" applyBorder="1"/>
    <xf numFmtId="0" fontId="14" fillId="0" borderId="5" xfId="0" applyFont="1" applyBorder="1"/>
    <xf numFmtId="0" fontId="0" fillId="0" borderId="5" xfId="0" applyBorder="1"/>
    <xf numFmtId="0" fontId="0" fillId="0" borderId="6" xfId="0" applyBorder="1"/>
    <xf numFmtId="0" fontId="12" fillId="0" borderId="5" xfId="0" applyFont="1" applyBorder="1" applyAlignment="1">
      <alignment horizontal="right"/>
    </xf>
    <xf numFmtId="0" fontId="11" fillId="0" borderId="5" xfId="0" applyFont="1" applyBorder="1" applyAlignment="1">
      <alignment horizontal="left"/>
    </xf>
    <xf numFmtId="0" fontId="12" fillId="0" borderId="5" xfId="0" applyFont="1" applyBorder="1" applyAlignment="1">
      <alignment horizontal="left"/>
    </xf>
    <xf numFmtId="0" fontId="14" fillId="0" borderId="5" xfId="0" applyFont="1" applyBorder="1" applyAlignment="1">
      <alignment horizontal="left"/>
    </xf>
    <xf numFmtId="0" fontId="0" fillId="0" borderId="7" xfId="0" applyBorder="1"/>
    <xf numFmtId="0" fontId="0" fillId="0" borderId="4" xfId="0" applyBorder="1" applyAlignment="1">
      <alignment horizontal="left"/>
    </xf>
    <xf numFmtId="0" fontId="14" fillId="0" borderId="0" xfId="0" applyFont="1"/>
    <xf numFmtId="0" fontId="12" fillId="0" borderId="0" xfId="0" applyFont="1" applyAlignment="1">
      <alignment horizontal="right"/>
    </xf>
    <xf numFmtId="0" fontId="12" fillId="0" borderId="0" xfId="0" applyFont="1"/>
    <xf numFmtId="0" fontId="0" fillId="0" borderId="8" xfId="0" applyBorder="1"/>
    <xf numFmtId="0" fontId="0" fillId="0" borderId="0" xfId="0" applyAlignment="1">
      <alignment horizontal="centerContinuous"/>
    </xf>
    <xf numFmtId="0" fontId="12" fillId="0" borderId="3" xfId="0" applyFont="1" applyBorder="1" applyAlignment="1">
      <alignment horizontal="right"/>
    </xf>
    <xf numFmtId="0" fontId="11" fillId="0" borderId="0" xfId="0" applyFont="1" applyAlignment="1">
      <alignment horizontal="left"/>
    </xf>
    <xf numFmtId="0" fontId="12" fillId="0" borderId="3" xfId="0" applyFont="1" applyBorder="1"/>
    <xf numFmtId="0" fontId="13" fillId="0" borderId="0" xfId="0" applyFont="1" applyAlignment="1">
      <alignment horizontal="left"/>
    </xf>
    <xf numFmtId="0" fontId="11" fillId="0" borderId="3" xfId="0" applyFont="1" applyBorder="1"/>
    <xf numFmtId="0" fontId="15" fillId="0" borderId="0" xfId="0" applyFont="1" applyAlignment="1">
      <alignment horizontal="center"/>
    </xf>
    <xf numFmtId="0" fontId="12" fillId="0" borderId="0" xfId="0" applyFont="1" applyAlignment="1">
      <alignment horizontal="left"/>
    </xf>
    <xf numFmtId="0" fontId="11" fillId="0" borderId="0" xfId="0" applyFont="1"/>
    <xf numFmtId="0" fontId="16" fillId="0" borderId="9" xfId="0" applyFont="1" applyBorder="1" applyAlignment="1">
      <alignment horizontal="center"/>
    </xf>
    <xf numFmtId="0" fontId="17" fillId="0" borderId="9" xfId="0" applyFont="1" applyBorder="1" applyAlignment="1">
      <alignment horizontal="center"/>
    </xf>
    <xf numFmtId="0" fontId="17" fillId="0" borderId="10" xfId="0" applyFont="1" applyBorder="1" applyAlignment="1">
      <alignment horizontal="center"/>
    </xf>
    <xf numFmtId="0" fontId="17" fillId="0" borderId="9" xfId="0" applyFont="1" applyBorder="1"/>
    <xf numFmtId="0" fontId="0" fillId="0" borderId="9" xfId="0" applyBorder="1"/>
    <xf numFmtId="0" fontId="0" fillId="0" borderId="11" xfId="0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1" xfId="0" applyBorder="1" applyAlignment="1">
      <alignment horizontal="centerContinuous" vertical="center"/>
    </xf>
    <xf numFmtId="0" fontId="0" fillId="0" borderId="12" xfId="0" applyBorder="1" applyAlignment="1">
      <alignment horizontal="centerContinuous" vertical="center"/>
    </xf>
    <xf numFmtId="0" fontId="0" fillId="0" borderId="9" xfId="0" applyBorder="1" applyAlignment="1">
      <alignment horizontal="centerContinuous" vertical="center"/>
    </xf>
    <xf numFmtId="0" fontId="0" fillId="0" borderId="10" xfId="0" applyBorder="1" applyAlignment="1">
      <alignment horizontal="centerContinuous" vertical="center"/>
    </xf>
    <xf numFmtId="14" fontId="0" fillId="0" borderId="13" xfId="0" applyNumberFormat="1" applyBorder="1" applyAlignment="1">
      <alignment horizontal="center"/>
    </xf>
    <xf numFmtId="165" fontId="0" fillId="0" borderId="14" xfId="0" applyNumberFormat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Continuous"/>
    </xf>
    <xf numFmtId="0" fontId="0" fillId="0" borderId="17" xfId="0" applyBorder="1" applyAlignment="1">
      <alignment horizontal="centerContinuous"/>
    </xf>
    <xf numFmtId="0" fontId="0" fillId="0" borderId="16" xfId="0" applyBorder="1" applyAlignment="1">
      <alignment horizontal="centerContinuous" wrapText="1"/>
    </xf>
    <xf numFmtId="0" fontId="0" fillId="0" borderId="18" xfId="0" applyBorder="1" applyAlignment="1">
      <alignment horizontal="centerContinuous"/>
    </xf>
    <xf numFmtId="0" fontId="0" fillId="0" borderId="19" xfId="0" applyBorder="1" applyAlignment="1">
      <alignment horizontal="centerContinuous"/>
    </xf>
    <xf numFmtId="0" fontId="0" fillId="0" borderId="20" xfId="0" applyBorder="1" applyAlignment="1">
      <alignment horizontal="centerContinuous"/>
    </xf>
    <xf numFmtId="0" fontId="0" fillId="0" borderId="15" xfId="0" applyBorder="1" applyAlignment="1">
      <alignment horizontal="centerContinuous" wrapText="1"/>
    </xf>
    <xf numFmtId="0" fontId="0" fillId="0" borderId="21" xfId="0" applyBorder="1" applyAlignment="1">
      <alignment horizontal="centerContinuous"/>
    </xf>
    <xf numFmtId="14" fontId="0" fillId="0" borderId="22" xfId="0" applyNumberFormat="1" applyBorder="1" applyAlignment="1">
      <alignment horizontal="center"/>
    </xf>
    <xf numFmtId="165" fontId="0" fillId="0" borderId="23" xfId="0" applyNumberFormat="1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4" xfId="0" applyBorder="1" applyAlignment="1">
      <alignment horizontal="centerContinuous" wrapText="1"/>
    </xf>
    <xf numFmtId="0" fontId="0" fillId="0" borderId="25" xfId="0" applyBorder="1" applyAlignment="1">
      <alignment horizontal="centerContinuous"/>
    </xf>
    <xf numFmtId="0" fontId="0" fillId="0" borderId="26" xfId="0" applyBorder="1" applyAlignment="1">
      <alignment horizontal="centerContinuous"/>
    </xf>
    <xf numFmtId="0" fontId="0" fillId="7" borderId="23" xfId="0" applyFill="1" applyBorder="1" applyAlignment="1">
      <alignment horizontal="center"/>
    </xf>
    <xf numFmtId="0" fontId="0" fillId="0" borderId="4" xfId="0" applyBorder="1" applyAlignment="1">
      <alignment horizontal="centerContinuous"/>
    </xf>
    <xf numFmtId="0" fontId="0" fillId="0" borderId="27" xfId="0" applyBorder="1" applyAlignment="1">
      <alignment horizontal="centerContinuous"/>
    </xf>
    <xf numFmtId="14" fontId="0" fillId="0" borderId="28" xfId="0" applyNumberFormat="1" applyBorder="1" applyAlignment="1">
      <alignment horizontal="center"/>
    </xf>
    <xf numFmtId="165" fontId="0" fillId="0" borderId="29" xfId="0" applyNumberFormat="1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3" xfId="0" applyBorder="1" applyAlignment="1">
      <alignment horizontal="center"/>
    </xf>
    <xf numFmtId="14" fontId="12" fillId="0" borderId="0" xfId="0" applyNumberFormat="1" applyFont="1" applyAlignment="1">
      <alignment horizontal="center"/>
    </xf>
    <xf numFmtId="14" fontId="0" fillId="0" borderId="34" xfId="0" applyNumberFormat="1" applyBorder="1" applyAlignment="1">
      <alignment horizontal="center"/>
    </xf>
    <xf numFmtId="165" fontId="0" fillId="0" borderId="35" xfId="0" applyNumberFormat="1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16" xfId="0" applyBorder="1" applyAlignment="1">
      <alignment horizontal="center"/>
    </xf>
    <xf numFmtId="14" fontId="0" fillId="0" borderId="28" xfId="0" applyNumberFormat="1" applyBorder="1" applyAlignment="1">
      <alignment horizontal="right"/>
    </xf>
    <xf numFmtId="14" fontId="0" fillId="0" borderId="29" xfId="0" applyNumberFormat="1" applyBorder="1"/>
    <xf numFmtId="0" fontId="0" fillId="0" borderId="30" xfId="0" applyBorder="1" applyAlignment="1">
      <alignment horizontal="centerContinuous"/>
    </xf>
    <xf numFmtId="0" fontId="0" fillId="0" borderId="32" xfId="0" applyBorder="1" applyAlignment="1">
      <alignment horizontal="centerContinuous"/>
    </xf>
    <xf numFmtId="0" fontId="0" fillId="0" borderId="33" xfId="0" applyBorder="1" applyAlignment="1">
      <alignment horizontal="centerContinuous"/>
    </xf>
    <xf numFmtId="166" fontId="0" fillId="6" borderId="0" xfId="0" applyNumberFormat="1" applyFill="1" applyAlignment="1">
      <alignment horizontal="center"/>
    </xf>
    <xf numFmtId="166" fontId="0" fillId="6" borderId="1" xfId="0" applyNumberFormat="1" applyFill="1" applyBorder="1" applyAlignment="1">
      <alignment horizontal="center"/>
    </xf>
    <xf numFmtId="166" fontId="0" fillId="0" borderId="0" xfId="0" applyNumberFormat="1"/>
    <xf numFmtId="49" fontId="0" fillId="0" borderId="0" xfId="0" applyNumberFormat="1" applyAlignment="1">
      <alignment textRotation="90"/>
    </xf>
    <xf numFmtId="49" fontId="0" fillId="6" borderId="1" xfId="0" applyNumberFormat="1" applyFill="1" applyBorder="1" applyAlignment="1">
      <alignment horizontal="center" textRotation="90"/>
    </xf>
    <xf numFmtId="49" fontId="5" fillId="0" borderId="1" xfId="0" applyNumberFormat="1" applyFont="1" applyBorder="1" applyAlignment="1">
      <alignment horizontal="center" textRotation="90"/>
    </xf>
    <xf numFmtId="49" fontId="4" fillId="0" borderId="1" xfId="0" applyNumberFormat="1" applyFont="1" applyBorder="1" applyAlignment="1">
      <alignment horizontal="center" textRotation="90"/>
    </xf>
    <xf numFmtId="49" fontId="0" fillId="0" borderId="1" xfId="0" applyNumberFormat="1" applyBorder="1" applyAlignment="1">
      <alignment horizontal="center" textRotation="90"/>
    </xf>
    <xf numFmtId="49" fontId="0" fillId="6" borderId="0" xfId="0" applyNumberFormat="1" applyFill="1" applyAlignment="1">
      <alignment textRotation="90"/>
    </xf>
    <xf numFmtId="49" fontId="0" fillId="0" borderId="0" xfId="0" applyNumberFormat="1" applyAlignment="1">
      <alignment horizontal="left" textRotation="90"/>
    </xf>
    <xf numFmtId="1" fontId="10" fillId="6" borderId="1" xfId="0" applyNumberFormat="1" applyFont="1" applyFill="1" applyBorder="1" applyAlignment="1">
      <alignment horizontal="right" textRotation="90"/>
    </xf>
    <xf numFmtId="1" fontId="43" fillId="6" borderId="1" xfId="0" applyNumberFormat="1" applyFont="1" applyFill="1" applyBorder="1" applyAlignment="1">
      <alignment horizontal="right" textRotation="90"/>
    </xf>
    <xf numFmtId="1" fontId="10" fillId="6" borderId="1" xfId="0" applyNumberFormat="1" applyFont="1" applyFill="1" applyBorder="1" applyAlignment="1">
      <alignment horizontal="right"/>
    </xf>
    <xf numFmtId="1" fontId="43" fillId="6" borderId="1" xfId="0" applyNumberFormat="1" applyFont="1" applyFill="1" applyBorder="1" applyAlignment="1">
      <alignment horizontal="right"/>
    </xf>
    <xf numFmtId="166" fontId="9" fillId="6" borderId="1" xfId="0" applyNumberFormat="1" applyFont="1" applyFill="1" applyBorder="1" applyAlignment="1">
      <alignment horizontal="right"/>
    </xf>
    <xf numFmtId="1" fontId="44" fillId="6" borderId="1" xfId="0" applyNumberFormat="1" applyFont="1" applyFill="1" applyBorder="1" applyAlignment="1">
      <alignment horizontal="right"/>
    </xf>
    <xf numFmtId="1" fontId="8" fillId="8" borderId="1" xfId="0" applyNumberFormat="1" applyFont="1" applyFill="1" applyBorder="1" applyAlignment="1">
      <alignment horizontal="right"/>
    </xf>
    <xf numFmtId="1" fontId="10" fillId="6" borderId="0" xfId="0" applyNumberFormat="1" applyFont="1" applyFill="1" applyAlignment="1">
      <alignment horizontal="right"/>
    </xf>
    <xf numFmtId="1" fontId="9" fillId="8" borderId="1" xfId="0" applyNumberFormat="1" applyFont="1" applyFill="1" applyBorder="1" applyAlignment="1">
      <alignment horizontal="right"/>
    </xf>
    <xf numFmtId="1" fontId="8" fillId="6" borderId="1" xfId="0" applyNumberFormat="1" applyFont="1" applyFill="1" applyBorder="1" applyAlignment="1">
      <alignment horizontal="right"/>
    </xf>
    <xf numFmtId="1" fontId="9" fillId="6" borderId="1" xfId="0" applyNumberFormat="1" applyFont="1" applyFill="1" applyBorder="1" applyAlignment="1">
      <alignment horizontal="right"/>
    </xf>
    <xf numFmtId="1" fontId="9" fillId="6" borderId="1" xfId="0" applyNumberFormat="1" applyFont="1" applyFill="1" applyBorder="1" applyAlignment="1">
      <alignment horizontal="right" vertical="center"/>
    </xf>
    <xf numFmtId="1" fontId="9" fillId="6" borderId="0" xfId="0" applyNumberFormat="1" applyFont="1" applyFill="1" applyAlignment="1">
      <alignment horizontal="right"/>
    </xf>
    <xf numFmtId="166" fontId="10" fillId="6" borderId="1" xfId="0" applyNumberFormat="1" applyFont="1" applyFill="1" applyBorder="1" applyAlignment="1">
      <alignment horizontal="right" textRotation="90"/>
    </xf>
    <xf numFmtId="1" fontId="10" fillId="6" borderId="0" xfId="0" applyNumberFormat="1" applyFont="1" applyFill="1" applyAlignment="1">
      <alignment horizontal="right" textRotation="90"/>
    </xf>
    <xf numFmtId="166" fontId="10" fillId="6" borderId="1" xfId="0" applyNumberFormat="1" applyFont="1" applyFill="1" applyBorder="1" applyAlignment="1">
      <alignment horizontal="right"/>
    </xf>
    <xf numFmtId="1" fontId="19" fillId="6" borderId="1" xfId="0" applyNumberFormat="1" applyFont="1" applyFill="1" applyBorder="1" applyAlignment="1">
      <alignment horizontal="right"/>
    </xf>
    <xf numFmtId="166" fontId="9" fillId="6" borderId="0" xfId="0" applyNumberFormat="1" applyFont="1" applyFill="1" applyAlignment="1">
      <alignment horizontal="right"/>
    </xf>
    <xf numFmtId="1" fontId="35" fillId="6" borderId="0" xfId="0" applyNumberFormat="1" applyFont="1" applyFill="1" applyAlignment="1">
      <alignment horizontal="right"/>
    </xf>
    <xf numFmtId="1" fontId="36" fillId="6" borderId="0" xfId="0" applyNumberFormat="1" applyFont="1" applyFill="1" applyAlignment="1">
      <alignment horizontal="right"/>
    </xf>
    <xf numFmtId="166" fontId="10" fillId="6" borderId="0" xfId="0" applyNumberFormat="1" applyFont="1" applyFill="1" applyAlignment="1">
      <alignment horizontal="right"/>
    </xf>
    <xf numFmtId="166" fontId="10" fillId="6" borderId="45" xfId="0" applyNumberFormat="1" applyFont="1" applyFill="1" applyBorder="1" applyAlignment="1">
      <alignment horizontal="right"/>
    </xf>
    <xf numFmtId="1" fontId="10" fillId="6" borderId="45" xfId="0" applyNumberFormat="1" applyFont="1" applyFill="1" applyBorder="1" applyAlignment="1">
      <alignment horizontal="right"/>
    </xf>
    <xf numFmtId="1" fontId="43" fillId="6" borderId="45" xfId="0" applyNumberFormat="1" applyFont="1" applyFill="1" applyBorder="1" applyAlignment="1">
      <alignment horizontal="right"/>
    </xf>
    <xf numFmtId="166" fontId="47" fillId="6" borderId="8" xfId="0" applyNumberFormat="1" applyFont="1" applyFill="1" applyBorder="1" applyAlignment="1">
      <alignment horizontal="center"/>
    </xf>
    <xf numFmtId="0" fontId="47" fillId="6" borderId="2" xfId="0" applyFont="1" applyFill="1" applyBorder="1" applyAlignment="1">
      <alignment horizontal="center"/>
    </xf>
    <xf numFmtId="0" fontId="48" fillId="0" borderId="0" xfId="0" applyFont="1"/>
    <xf numFmtId="166" fontId="47" fillId="6" borderId="1" xfId="0" applyNumberFormat="1" applyFont="1" applyFill="1" applyBorder="1" applyAlignment="1">
      <alignment horizontal="center"/>
    </xf>
    <xf numFmtId="0" fontId="49" fillId="6" borderId="1" xfId="0" applyFont="1" applyFill="1" applyBorder="1" applyAlignment="1">
      <alignment horizontal="center"/>
    </xf>
    <xf numFmtId="0" fontId="47" fillId="6" borderId="1" xfId="0" applyFont="1" applyFill="1" applyBorder="1" applyAlignment="1">
      <alignment horizontal="center"/>
    </xf>
    <xf numFmtId="1" fontId="10" fillId="7" borderId="1" xfId="0" applyNumberFormat="1" applyFont="1" applyFill="1" applyBorder="1" applyAlignment="1">
      <alignment horizontal="right" textRotation="90"/>
    </xf>
    <xf numFmtId="1" fontId="10" fillId="7" borderId="1" xfId="0" applyNumberFormat="1" applyFont="1" applyFill="1" applyBorder="1" applyAlignment="1">
      <alignment horizontal="right"/>
    </xf>
    <xf numFmtId="1" fontId="10" fillId="7" borderId="45" xfId="0" applyNumberFormat="1" applyFont="1" applyFill="1" applyBorder="1" applyAlignment="1">
      <alignment horizontal="right"/>
    </xf>
    <xf numFmtId="1" fontId="10" fillId="7" borderId="0" xfId="0" applyNumberFormat="1" applyFont="1" applyFill="1" applyAlignment="1">
      <alignment horizontal="right"/>
    </xf>
    <xf numFmtId="1" fontId="9" fillId="7" borderId="1" xfId="0" applyNumberFormat="1" applyFont="1" applyFill="1" applyBorder="1" applyAlignment="1">
      <alignment horizontal="right"/>
    </xf>
    <xf numFmtId="1" fontId="9" fillId="41" borderId="1" xfId="0" applyNumberFormat="1" applyFont="1" applyFill="1" applyBorder="1" applyAlignment="1">
      <alignment horizontal="right"/>
    </xf>
    <xf numFmtId="1" fontId="9" fillId="7" borderId="1" xfId="0" applyNumberFormat="1" applyFont="1" applyFill="1" applyBorder="1" applyAlignment="1">
      <alignment horizontal="right" vertical="center"/>
    </xf>
    <xf numFmtId="1" fontId="19" fillId="7" borderId="1" xfId="0" applyNumberFormat="1" applyFont="1" applyFill="1" applyBorder="1" applyAlignment="1">
      <alignment horizontal="right"/>
    </xf>
    <xf numFmtId="1" fontId="44" fillId="7" borderId="1" xfId="0" applyNumberFormat="1" applyFont="1" applyFill="1" applyBorder="1" applyAlignment="1">
      <alignment horizontal="right"/>
    </xf>
    <xf numFmtId="1" fontId="9" fillId="7" borderId="0" xfId="0" applyNumberFormat="1" applyFont="1" applyFill="1" applyAlignment="1">
      <alignment horizontal="right"/>
    </xf>
    <xf numFmtId="14" fontId="0" fillId="0" borderId="0" xfId="0" applyNumberFormat="1"/>
    <xf numFmtId="49" fontId="38" fillId="6" borderId="1" xfId="0" applyNumberFormat="1" applyFont="1" applyFill="1" applyBorder="1" applyAlignment="1">
      <alignment horizontal="center" textRotation="90"/>
    </xf>
    <xf numFmtId="49" fontId="42" fillId="3" borderId="1" xfId="0" applyNumberFormat="1" applyFont="1" applyFill="1" applyBorder="1" applyAlignment="1">
      <alignment horizontal="center" textRotation="90"/>
    </xf>
    <xf numFmtId="49" fontId="42" fillId="6" borderId="1" xfId="0" applyNumberFormat="1" applyFont="1" applyFill="1" applyBorder="1" applyAlignment="1">
      <alignment horizontal="center" textRotation="90"/>
    </xf>
    <xf numFmtId="1" fontId="1" fillId="3" borderId="1" xfId="0" applyNumberFormat="1" applyFont="1" applyFill="1" applyBorder="1" applyAlignment="1">
      <alignment horizontal="center"/>
    </xf>
    <xf numFmtId="1" fontId="0" fillId="0" borderId="0" xfId="0" applyNumberFormat="1" applyAlignment="1">
      <alignment horizontal="left"/>
    </xf>
    <xf numFmtId="1" fontId="6" fillId="3" borderId="1" xfId="0" applyNumberFormat="1" applyFont="1" applyFill="1" applyBorder="1" applyAlignment="1">
      <alignment horizontal="center"/>
    </xf>
    <xf numFmtId="1" fontId="0" fillId="6" borderId="0" xfId="0" applyNumberFormat="1" applyFill="1"/>
    <xf numFmtId="1" fontId="1" fillId="0" borderId="1" xfId="0" applyNumberFormat="1" applyFont="1" applyBorder="1" applyAlignment="1">
      <alignment horizontal="center"/>
    </xf>
    <xf numFmtId="1" fontId="0" fillId="6" borderId="1" xfId="0" applyNumberFormat="1" applyFill="1" applyBorder="1"/>
    <xf numFmtId="1" fontId="2" fillId="2" borderId="1" xfId="0" applyNumberFormat="1" applyFont="1" applyFill="1" applyBorder="1" applyAlignment="1">
      <alignment horizontal="center"/>
    </xf>
    <xf numFmtId="38" fontId="0" fillId="3" borderId="1" xfId="0" applyNumberFormat="1" applyFill="1" applyBorder="1" applyAlignment="1">
      <alignment horizontal="center"/>
    </xf>
    <xf numFmtId="1" fontId="0" fillId="3" borderId="1" xfId="0" applyNumberFormat="1" applyFill="1" applyBorder="1" applyAlignment="1">
      <alignment horizontal="center"/>
    </xf>
    <xf numFmtId="1" fontId="0" fillId="6" borderId="1" xfId="0" applyNumberFormat="1" applyFill="1" applyBorder="1" applyAlignment="1">
      <alignment horizontal="center"/>
    </xf>
    <xf numFmtId="1" fontId="1" fillId="9" borderId="1" xfId="0" applyNumberFormat="1" applyFont="1" applyFill="1" applyBorder="1" applyAlignment="1">
      <alignment horizontal="center"/>
    </xf>
    <xf numFmtId="1" fontId="0" fillId="0" borderId="0" xfId="0" applyNumberFormat="1"/>
    <xf numFmtId="1" fontId="1" fillId="8" borderId="1" xfId="0" applyNumberFormat="1" applyFont="1" applyFill="1" applyBorder="1" applyAlignment="1">
      <alignment horizontal="center"/>
    </xf>
    <xf numFmtId="3" fontId="0" fillId="6" borderId="1" xfId="0" applyNumberFormat="1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38" fillId="3" borderId="1" xfId="0" applyFont="1" applyFill="1" applyBorder="1" applyAlignment="1">
      <alignment horizontal="center"/>
    </xf>
    <xf numFmtId="3" fontId="38" fillId="3" borderId="1" xfId="0" applyNumberFormat="1" applyFont="1" applyFill="1" applyBorder="1" applyAlignment="1">
      <alignment horizontal="center"/>
    </xf>
    <xf numFmtId="3" fontId="38" fillId="3" borderId="1" xfId="0" applyNumberFormat="1" applyFont="1" applyFill="1" applyBorder="1" applyAlignment="1">
      <alignment horizontal="center" vertical="center"/>
    </xf>
    <xf numFmtId="3" fontId="39" fillId="3" borderId="1" xfId="0" applyNumberFormat="1" applyFont="1" applyFill="1" applyBorder="1" applyAlignment="1">
      <alignment horizontal="center"/>
    </xf>
    <xf numFmtId="3" fontId="38" fillId="6" borderId="1" xfId="0" applyNumberFormat="1" applyFont="1" applyFill="1" applyBorder="1" applyAlignment="1">
      <alignment horizontal="center"/>
    </xf>
    <xf numFmtId="166" fontId="38" fillId="6" borderId="1" xfId="0" applyNumberFormat="1" applyFont="1" applyFill="1" applyBorder="1" applyAlignment="1">
      <alignment horizontal="center"/>
    </xf>
    <xf numFmtId="0" fontId="38" fillId="6" borderId="1" xfId="0" applyFont="1" applyFill="1" applyBorder="1" applyAlignment="1">
      <alignment horizontal="center"/>
    </xf>
    <xf numFmtId="0" fontId="38" fillId="8" borderId="1" xfId="0" applyFont="1" applyFill="1" applyBorder="1" applyAlignment="1">
      <alignment horizontal="center"/>
    </xf>
    <xf numFmtId="3" fontId="38" fillId="6" borderId="1" xfId="0" applyNumberFormat="1" applyFont="1" applyFill="1" applyBorder="1" applyAlignment="1">
      <alignment horizontal="center" vertical="center"/>
    </xf>
    <xf numFmtId="3" fontId="38" fillId="8" borderId="1" xfId="0" applyNumberFormat="1" applyFont="1" applyFill="1" applyBorder="1" applyAlignment="1">
      <alignment horizontal="center"/>
    </xf>
    <xf numFmtId="3" fontId="39" fillId="6" borderId="1" xfId="0" applyNumberFormat="1" applyFont="1" applyFill="1" applyBorder="1" applyAlignment="1">
      <alignment horizontal="center"/>
    </xf>
    <xf numFmtId="3" fontId="42" fillId="6" borderId="1" xfId="0" applyNumberFormat="1" applyFont="1" applyFill="1" applyBorder="1" applyAlignment="1">
      <alignment horizontal="center"/>
    </xf>
    <xf numFmtId="0" fontId="37" fillId="2" borderId="1" xfId="0" applyFont="1" applyFill="1" applyBorder="1" applyAlignment="1">
      <alignment horizontal="center"/>
    </xf>
    <xf numFmtId="3" fontId="37" fillId="2" borderId="1" xfId="0" applyNumberFormat="1" applyFont="1" applyFill="1" applyBorder="1" applyAlignment="1">
      <alignment horizontal="center"/>
    </xf>
    <xf numFmtId="3" fontId="37" fillId="3" borderId="1" xfId="0" applyNumberFormat="1" applyFont="1" applyFill="1" applyBorder="1" applyAlignment="1">
      <alignment horizontal="center"/>
    </xf>
    <xf numFmtId="3" fontId="40" fillId="6" borderId="1" xfId="0" applyNumberFormat="1" applyFont="1" applyFill="1" applyBorder="1" applyAlignment="1">
      <alignment horizontal="center"/>
    </xf>
    <xf numFmtId="3" fontId="40" fillId="3" borderId="1" xfId="0" applyNumberFormat="1" applyFont="1" applyFill="1" applyBorder="1" applyAlignment="1">
      <alignment horizontal="center"/>
    </xf>
    <xf numFmtId="3" fontId="41" fillId="6" borderId="1" xfId="0" applyNumberFormat="1" applyFont="1" applyFill="1" applyBorder="1" applyAlignment="1">
      <alignment horizontal="center"/>
    </xf>
    <xf numFmtId="3" fontId="41" fillId="3" borderId="1" xfId="0" applyNumberFormat="1" applyFont="1" applyFill="1" applyBorder="1" applyAlignment="1">
      <alignment horizontal="center"/>
    </xf>
    <xf numFmtId="49" fontId="5" fillId="6" borderId="1" xfId="0" applyNumberFormat="1" applyFont="1" applyFill="1" applyBorder="1" applyAlignment="1">
      <alignment horizontal="center" textRotation="90"/>
    </xf>
    <xf numFmtId="166" fontId="45" fillId="6" borderId="1" xfId="0" applyNumberFormat="1" applyFont="1" applyFill="1" applyBorder="1" applyAlignment="1">
      <alignment horizontal="center"/>
    </xf>
    <xf numFmtId="3" fontId="45" fillId="3" borderId="1" xfId="0" applyNumberFormat="1" applyFont="1" applyFill="1" applyBorder="1" applyAlignment="1">
      <alignment horizontal="center"/>
    </xf>
    <xf numFmtId="3" fontId="45" fillId="6" borderId="1" xfId="0" applyNumberFormat="1" applyFont="1" applyFill="1" applyBorder="1" applyAlignment="1">
      <alignment horizontal="center"/>
    </xf>
    <xf numFmtId="41" fontId="45" fillId="6" borderId="1" xfId="0" applyNumberFormat="1" applyFont="1" applyFill="1" applyBorder="1" applyAlignment="1">
      <alignment horizontal="center"/>
    </xf>
    <xf numFmtId="0" fontId="45" fillId="6" borderId="1" xfId="0" applyFont="1" applyFill="1" applyBorder="1" applyAlignment="1">
      <alignment horizontal="center"/>
    </xf>
    <xf numFmtId="0" fontId="46" fillId="6" borderId="1" xfId="0" applyFont="1" applyFill="1" applyBorder="1" applyAlignment="1">
      <alignment horizontal="center"/>
    </xf>
    <xf numFmtId="38" fontId="0" fillId="6" borderId="0" xfId="0" applyNumberFormat="1" applyFill="1" applyAlignment="1">
      <alignment horizontal="center"/>
    </xf>
    <xf numFmtId="38" fontId="0" fillId="6" borderId="0" xfId="0" applyNumberFormat="1" applyFill="1"/>
    <xf numFmtId="38" fontId="0" fillId="6" borderId="1" xfId="0" applyNumberFormat="1" applyFill="1" applyBorder="1" applyAlignment="1">
      <alignment horizontal="center" textRotation="90"/>
    </xf>
    <xf numFmtId="38" fontId="0" fillId="6" borderId="0" xfId="0" applyNumberFormat="1" applyFill="1" applyAlignment="1">
      <alignment textRotation="90"/>
    </xf>
    <xf numFmtId="38" fontId="0" fillId="6" borderId="1" xfId="0" applyNumberFormat="1" applyFill="1" applyBorder="1" applyAlignment="1">
      <alignment horizontal="center"/>
    </xf>
    <xf numFmtId="38" fontId="1" fillId="8" borderId="1" xfId="0" applyNumberFormat="1" applyFont="1" applyFill="1" applyBorder="1" applyAlignment="1">
      <alignment horizontal="center"/>
    </xf>
    <xf numFmtId="38" fontId="0" fillId="6" borderId="0" xfId="0" applyNumberFormat="1" applyFill="1" applyAlignment="1">
      <alignment horizontal="left"/>
    </xf>
    <xf numFmtId="14" fontId="0" fillId="6" borderId="1" xfId="0" applyNumberFormat="1" applyFill="1" applyBorder="1" applyAlignment="1">
      <alignment horizontal="center" textRotation="90"/>
    </xf>
    <xf numFmtId="14" fontId="0" fillId="6" borderId="1" xfId="0" applyNumberFormat="1" applyFill="1" applyBorder="1" applyAlignment="1">
      <alignment horizontal="center"/>
    </xf>
    <xf numFmtId="166" fontId="38" fillId="6" borderId="8" xfId="0" applyNumberFormat="1" applyFont="1" applyFill="1" applyBorder="1" applyAlignment="1">
      <alignment horizontal="center"/>
    </xf>
    <xf numFmtId="3" fontId="38" fillId="3" borderId="2" xfId="0" applyNumberFormat="1" applyFont="1" applyFill="1" applyBorder="1" applyAlignment="1">
      <alignment horizontal="center"/>
    </xf>
    <xf numFmtId="3" fontId="38" fillId="6" borderId="2" xfId="0" applyNumberFormat="1" applyFont="1" applyFill="1" applyBorder="1" applyAlignment="1">
      <alignment horizontal="center"/>
    </xf>
    <xf numFmtId="49" fontId="0" fillId="0" borderId="0" xfId="0" applyNumberFormat="1"/>
    <xf numFmtId="49" fontId="0" fillId="0" borderId="0" xfId="0" applyNumberFormat="1" applyAlignment="1">
      <alignment horizontal="center"/>
    </xf>
    <xf numFmtId="14" fontId="51" fillId="6" borderId="0" xfId="0" applyNumberFormat="1" applyFont="1" applyFill="1" applyAlignment="1">
      <alignment horizontal="center"/>
    </xf>
    <xf numFmtId="0" fontId="51" fillId="6" borderId="0" xfId="0" applyFont="1" applyFill="1" applyAlignment="1">
      <alignment horizontal="center"/>
    </xf>
    <xf numFmtId="14" fontId="51" fillId="6" borderId="0" xfId="0" applyNumberFormat="1" applyFont="1" applyFill="1"/>
    <xf numFmtId="0" fontId="51" fillId="6" borderId="0" xfId="0" applyFont="1" applyFill="1"/>
    <xf numFmtId="14" fontId="52" fillId="6" borderId="0" xfId="0" applyNumberFormat="1" applyFont="1" applyFill="1" applyAlignment="1">
      <alignment horizontal="right"/>
    </xf>
    <xf numFmtId="0" fontId="53" fillId="6" borderId="0" xfId="0" applyFont="1" applyFill="1" applyAlignment="1">
      <alignment horizontal="center"/>
    </xf>
    <xf numFmtId="0" fontId="52" fillId="6" borderId="0" xfId="0" applyFont="1" applyFill="1"/>
    <xf numFmtId="14" fontId="54" fillId="6" borderId="0" xfId="0" applyNumberFormat="1" applyFont="1" applyFill="1"/>
    <xf numFmtId="0" fontId="54" fillId="6" borderId="0" xfId="0" applyFont="1" applyFill="1" applyAlignment="1">
      <alignment horizontal="center"/>
    </xf>
    <xf numFmtId="0" fontId="54" fillId="6" borderId="0" xfId="0" applyFont="1" applyFill="1"/>
    <xf numFmtId="0" fontId="47" fillId="6" borderId="0" xfId="0" applyFont="1" applyFill="1" applyAlignment="1">
      <alignment horizontal="center"/>
    </xf>
    <xf numFmtId="0" fontId="48" fillId="6" borderId="0" xfId="0" applyFont="1" applyFill="1"/>
    <xf numFmtId="0" fontId="55" fillId="6" borderId="1" xfId="0" applyFont="1" applyFill="1" applyBorder="1" applyAlignment="1">
      <alignment horizontal="center"/>
    </xf>
    <xf numFmtId="0" fontId="55" fillId="8" borderId="1" xfId="0" applyFont="1" applyFill="1" applyBorder="1" applyAlignment="1">
      <alignment horizontal="center"/>
    </xf>
    <xf numFmtId="0" fontId="56" fillId="6" borderId="0" xfId="0" applyFont="1" applyFill="1" applyAlignment="1">
      <alignment horizontal="center"/>
    </xf>
    <xf numFmtId="3" fontId="10" fillId="6" borderId="0" xfId="0" applyNumberFormat="1" applyFont="1" applyFill="1" applyAlignment="1">
      <alignment horizontal="right" textRotation="90"/>
    </xf>
    <xf numFmtId="3" fontId="10" fillId="6" borderId="1" xfId="0" applyNumberFormat="1" applyFont="1" applyFill="1" applyBorder="1" applyAlignment="1">
      <alignment horizontal="right"/>
    </xf>
    <xf numFmtId="3" fontId="10" fillId="6" borderId="45" xfId="0" applyNumberFormat="1" applyFont="1" applyFill="1" applyBorder="1" applyAlignment="1">
      <alignment horizontal="right"/>
    </xf>
    <xf numFmtId="3" fontId="10" fillId="6" borderId="0" xfId="0" applyNumberFormat="1" applyFont="1" applyFill="1" applyAlignment="1">
      <alignment horizontal="right"/>
    </xf>
    <xf numFmtId="166" fontId="47" fillId="6" borderId="46" xfId="0" applyNumberFormat="1" applyFont="1" applyFill="1" applyBorder="1" applyAlignment="1">
      <alignment horizontal="center"/>
    </xf>
    <xf numFmtId="3" fontId="47" fillId="6" borderId="1" xfId="0" applyNumberFormat="1" applyFont="1" applyFill="1" applyBorder="1" applyAlignment="1">
      <alignment horizontal="center"/>
    </xf>
    <xf numFmtId="3" fontId="47" fillId="8" borderId="1" xfId="0" applyNumberFormat="1" applyFont="1" applyFill="1" applyBorder="1" applyAlignment="1">
      <alignment horizontal="center"/>
    </xf>
    <xf numFmtId="0" fontId="47" fillId="8" borderId="1" xfId="0" applyFont="1" applyFill="1" applyBorder="1" applyAlignment="1">
      <alignment horizontal="center"/>
    </xf>
    <xf numFmtId="3" fontId="17" fillId="8" borderId="1" xfId="0" applyNumberFormat="1" applyFont="1" applyFill="1" applyBorder="1" applyAlignment="1">
      <alignment horizontal="center"/>
    </xf>
    <xf numFmtId="0" fontId="17" fillId="8" borderId="1" xfId="0" applyFont="1" applyFill="1" applyBorder="1" applyAlignment="1">
      <alignment horizontal="center"/>
    </xf>
    <xf numFmtId="0" fontId="56" fillId="0" borderId="0" xfId="0" applyFont="1" applyAlignment="1">
      <alignment horizontal="center"/>
    </xf>
    <xf numFmtId="0" fontId="56" fillId="6" borderId="0" xfId="0" applyFont="1" applyFill="1"/>
    <xf numFmtId="0" fontId="56" fillId="0" borderId="0" xfId="0" applyFont="1"/>
    <xf numFmtId="0" fontId="18" fillId="6" borderId="0" xfId="0" applyFont="1" applyFill="1"/>
    <xf numFmtId="0" fontId="18" fillId="0" borderId="0" xfId="0" applyFont="1" applyAlignment="1">
      <alignment horizontal="center"/>
    </xf>
    <xf numFmtId="14" fontId="18" fillId="0" borderId="0" xfId="0" applyNumberFormat="1" applyFont="1"/>
    <xf numFmtId="0" fontId="18" fillId="0" borderId="0" xfId="0" applyFont="1"/>
    <xf numFmtId="38" fontId="5" fillId="6" borderId="1" xfId="0" applyNumberFormat="1" applyFont="1" applyFill="1" applyBorder="1" applyAlignment="1">
      <alignment horizontal="center" textRotation="90"/>
    </xf>
    <xf numFmtId="38" fontId="1" fillId="6" borderId="1" xfId="0" applyNumberFormat="1" applyFont="1" applyFill="1" applyBorder="1" applyAlignment="1">
      <alignment horizontal="center"/>
    </xf>
    <xf numFmtId="14" fontId="10" fillId="6" borderId="0" xfId="0" applyNumberFormat="1" applyFont="1" applyFill="1" applyAlignment="1">
      <alignment horizontal="right"/>
    </xf>
    <xf numFmtId="38" fontId="2" fillId="8" borderId="1" xfId="0" applyNumberFormat="1" applyFont="1" applyFill="1" applyBorder="1" applyAlignment="1">
      <alignment horizontal="center"/>
    </xf>
    <xf numFmtId="14" fontId="0" fillId="6" borderId="0" xfId="0" applyNumberFormat="1" applyFill="1"/>
    <xf numFmtId="38" fontId="0" fillId="6" borderId="0" xfId="0" applyNumberFormat="1" applyFill="1" applyAlignment="1">
      <alignment horizontal="left" textRotation="90"/>
    </xf>
    <xf numFmtId="38" fontId="18" fillId="6" borderId="1" xfId="0" applyNumberFormat="1" applyFont="1" applyFill="1" applyBorder="1" applyAlignment="1">
      <alignment horizontal="center"/>
    </xf>
    <xf numFmtId="3" fontId="38" fillId="6" borderId="0" xfId="0" applyNumberFormat="1" applyFont="1" applyFill="1" applyAlignment="1">
      <alignment horizontal="center"/>
    </xf>
    <xf numFmtId="3" fontId="38" fillId="3" borderId="0" xfId="0" applyNumberFormat="1" applyFont="1" applyFill="1" applyAlignment="1">
      <alignment horizontal="center"/>
    </xf>
    <xf numFmtId="3" fontId="40" fillId="6" borderId="0" xfId="0" applyNumberFormat="1" applyFont="1" applyFill="1" applyAlignment="1">
      <alignment horizontal="center"/>
    </xf>
    <xf numFmtId="14" fontId="38" fillId="6" borderId="0" xfId="42" applyNumberFormat="1" applyFont="1" applyFill="1" applyBorder="1" applyAlignment="1">
      <alignment horizontal="center" vertical="center"/>
    </xf>
    <xf numFmtId="0" fontId="0" fillId="3" borderId="0" xfId="0" applyFill="1"/>
    <xf numFmtId="0" fontId="38" fillId="3" borderId="2" xfId="0" applyFont="1" applyFill="1" applyBorder="1" applyAlignment="1">
      <alignment horizontal="center"/>
    </xf>
    <xf numFmtId="0" fontId="42" fillId="3" borderId="1" xfId="0" applyFont="1" applyFill="1" applyBorder="1" applyAlignment="1">
      <alignment horizontal="center"/>
    </xf>
    <xf numFmtId="3" fontId="42" fillId="3" borderId="1" xfId="0" applyNumberFormat="1" applyFont="1" applyFill="1" applyBorder="1" applyAlignment="1">
      <alignment horizontal="center"/>
    </xf>
    <xf numFmtId="3" fontId="9" fillId="3" borderId="1" xfId="0" applyNumberFormat="1" applyFont="1" applyFill="1" applyBorder="1" applyAlignment="1">
      <alignment horizontal="center"/>
    </xf>
    <xf numFmtId="3" fontId="10" fillId="3" borderId="1" xfId="0" applyNumberFormat="1" applyFont="1" applyFill="1" applyBorder="1" applyAlignment="1">
      <alignment horizontal="center"/>
    </xf>
    <xf numFmtId="3" fontId="40" fillId="3" borderId="0" xfId="0" applyNumberFormat="1" applyFont="1" applyFill="1" applyAlignment="1">
      <alignment horizontal="center"/>
    </xf>
    <xf numFmtId="38" fontId="0" fillId="6" borderId="1" xfId="0" applyNumberFormat="1" applyFill="1" applyBorder="1" applyAlignment="1">
      <alignment textRotation="90"/>
    </xf>
    <xf numFmtId="38" fontId="56" fillId="6" borderId="1" xfId="0" applyNumberFormat="1" applyFont="1" applyFill="1" applyBorder="1" applyAlignment="1">
      <alignment horizontal="center"/>
    </xf>
    <xf numFmtId="16" fontId="0" fillId="0" borderId="0" xfId="0" applyNumberFormat="1"/>
    <xf numFmtId="0" fontId="5" fillId="0" borderId="0" xfId="0" applyFont="1"/>
    <xf numFmtId="0" fontId="57" fillId="0" borderId="0" xfId="0" applyFont="1"/>
    <xf numFmtId="38" fontId="0" fillId="6" borderId="1" xfId="0" applyNumberFormat="1" applyFill="1" applyBorder="1"/>
    <xf numFmtId="0" fontId="0" fillId="6" borderId="1" xfId="0" applyFill="1" applyBorder="1"/>
    <xf numFmtId="3" fontId="18" fillId="6" borderId="1" xfId="0" applyNumberFormat="1" applyFont="1" applyFill="1" applyBorder="1" applyAlignment="1">
      <alignment horizontal="center"/>
    </xf>
    <xf numFmtId="3" fontId="56" fillId="6" borderId="1" xfId="0" applyNumberFormat="1" applyFont="1" applyFill="1" applyBorder="1" applyAlignment="1">
      <alignment horizontal="center"/>
    </xf>
    <xf numFmtId="49" fontId="42" fillId="6" borderId="47" xfId="0" applyNumberFormat="1" applyFont="1" applyFill="1" applyBorder="1" applyAlignment="1">
      <alignment horizontal="center" vertical="center" textRotation="90"/>
    </xf>
    <xf numFmtId="0" fontId="38" fillId="8" borderId="8" xfId="0" applyFont="1" applyFill="1" applyBorder="1" applyAlignment="1">
      <alignment horizontal="center" vertical="center"/>
    </xf>
    <xf numFmtId="3" fontId="38" fillId="6" borderId="47" xfId="0" applyNumberFormat="1" applyFont="1" applyFill="1" applyBorder="1" applyAlignment="1">
      <alignment horizontal="center" vertical="center"/>
    </xf>
    <xf numFmtId="0" fontId="58" fillId="0" borderId="0" xfId="0" applyFont="1" applyAlignment="1">
      <alignment horizontal="center" vertical="center"/>
    </xf>
    <xf numFmtId="0" fontId="38" fillId="6" borderId="47" xfId="0" applyFont="1" applyFill="1" applyBorder="1" applyAlignment="1">
      <alignment horizontal="center" vertical="center"/>
    </xf>
    <xf numFmtId="0" fontId="58" fillId="0" borderId="47" xfId="0" applyFont="1" applyBorder="1" applyAlignment="1">
      <alignment horizontal="center" vertical="center"/>
    </xf>
    <xf numFmtId="3" fontId="58" fillId="0" borderId="0" xfId="0" applyNumberFormat="1" applyFont="1" applyAlignment="1">
      <alignment horizontal="center" vertical="center"/>
    </xf>
    <xf numFmtId="0" fontId="18" fillId="6" borderId="0" xfId="0" applyFont="1" applyFill="1" applyAlignment="1">
      <alignment horizontal="center"/>
    </xf>
    <xf numFmtId="38" fontId="5" fillId="42" borderId="1" xfId="0" applyNumberFormat="1" applyFont="1" applyFill="1" applyBorder="1" applyAlignment="1">
      <alignment horizontal="center" textRotation="90"/>
    </xf>
    <xf numFmtId="38" fontId="1" fillId="42" borderId="1" xfId="0" applyNumberFormat="1" applyFont="1" applyFill="1" applyBorder="1" applyAlignment="1">
      <alignment horizontal="center"/>
    </xf>
    <xf numFmtId="38" fontId="0" fillId="42" borderId="1" xfId="0" applyNumberFormat="1" applyFill="1" applyBorder="1" applyAlignment="1">
      <alignment horizontal="center"/>
    </xf>
    <xf numFmtId="3" fontId="0" fillId="42" borderId="1" xfId="0" applyNumberFormat="1" applyFill="1" applyBorder="1" applyAlignment="1">
      <alignment horizontal="center"/>
    </xf>
    <xf numFmtId="38" fontId="0" fillId="42" borderId="0" xfId="0" applyNumberFormat="1" applyFill="1"/>
    <xf numFmtId="3" fontId="18" fillId="42" borderId="1" xfId="0" applyNumberFormat="1" applyFont="1" applyFill="1" applyBorder="1" applyAlignment="1">
      <alignment horizontal="center"/>
    </xf>
    <xf numFmtId="38" fontId="0" fillId="42" borderId="1" xfId="0" applyNumberFormat="1" applyFill="1" applyBorder="1" applyAlignment="1">
      <alignment horizontal="center" textRotation="90"/>
    </xf>
    <xf numFmtId="38" fontId="18" fillId="42" borderId="1" xfId="0" applyNumberFormat="1" applyFont="1" applyFill="1" applyBorder="1" applyAlignment="1">
      <alignment horizontal="center"/>
    </xf>
    <xf numFmtId="38" fontId="1" fillId="43" borderId="1" xfId="0" applyNumberFormat="1" applyFont="1" applyFill="1" applyBorder="1" applyAlignment="1">
      <alignment horizontal="center"/>
    </xf>
    <xf numFmtId="38" fontId="0" fillId="42" borderId="1" xfId="0" applyNumberFormat="1" applyFill="1" applyBorder="1" applyAlignment="1">
      <alignment textRotation="90"/>
    </xf>
    <xf numFmtId="0" fontId="0" fillId="42" borderId="1" xfId="0" applyFill="1" applyBorder="1"/>
    <xf numFmtId="0" fontId="0" fillId="42" borderId="0" xfId="0" applyFill="1"/>
    <xf numFmtId="0" fontId="38" fillId="42" borderId="1" xfId="0" applyFont="1" applyFill="1" applyBorder="1" applyAlignment="1">
      <alignment horizontal="center"/>
    </xf>
    <xf numFmtId="49" fontId="42" fillId="42" borderId="1" xfId="0" applyNumberFormat="1" applyFont="1" applyFill="1" applyBorder="1" applyAlignment="1">
      <alignment horizontal="center" textRotation="90"/>
    </xf>
    <xf numFmtId="0" fontId="38" fillId="44" borderId="1" xfId="0" applyFont="1" applyFill="1" applyBorder="1" applyAlignment="1">
      <alignment horizontal="center"/>
    </xf>
    <xf numFmtId="0" fontId="10" fillId="42" borderId="1" xfId="0" applyFont="1" applyFill="1" applyBorder="1" applyAlignment="1">
      <alignment horizontal="center"/>
    </xf>
    <xf numFmtId="3" fontId="38" fillId="44" borderId="1" xfId="0" applyNumberFormat="1" applyFont="1" applyFill="1" applyBorder="1" applyAlignment="1">
      <alignment horizontal="center"/>
    </xf>
    <xf numFmtId="3" fontId="38" fillId="42" borderId="1" xfId="0" applyNumberFormat="1" applyFont="1" applyFill="1" applyBorder="1" applyAlignment="1">
      <alignment horizontal="center"/>
    </xf>
    <xf numFmtId="3" fontId="38" fillId="42" borderId="1" xfId="0" applyNumberFormat="1" applyFont="1" applyFill="1" applyBorder="1" applyAlignment="1">
      <alignment horizontal="center" vertical="center"/>
    </xf>
    <xf numFmtId="3" fontId="37" fillId="42" borderId="1" xfId="0" applyNumberFormat="1" applyFont="1" applyFill="1" applyBorder="1" applyAlignment="1">
      <alignment horizontal="center"/>
    </xf>
    <xf numFmtId="3" fontId="39" fillId="42" borderId="1" xfId="0" applyNumberFormat="1" applyFont="1" applyFill="1" applyBorder="1" applyAlignment="1">
      <alignment horizontal="center"/>
    </xf>
    <xf numFmtId="3" fontId="45" fillId="42" borderId="1" xfId="0" applyNumberFormat="1" applyFont="1" applyFill="1" applyBorder="1" applyAlignment="1">
      <alignment horizontal="center"/>
    </xf>
    <xf numFmtId="0" fontId="46" fillId="42" borderId="1" xfId="0" applyFont="1" applyFill="1" applyBorder="1" applyAlignment="1">
      <alignment horizontal="center"/>
    </xf>
    <xf numFmtId="3" fontId="38" fillId="42" borderId="2" xfId="0" applyNumberFormat="1" applyFont="1" applyFill="1" applyBorder="1" applyAlignment="1">
      <alignment horizontal="center"/>
    </xf>
    <xf numFmtId="3" fontId="0" fillId="42" borderId="1" xfId="0" applyNumberFormat="1" applyFill="1" applyBorder="1"/>
    <xf numFmtId="3" fontId="0" fillId="42" borderId="0" xfId="0" applyNumberFormat="1" applyFill="1"/>
    <xf numFmtId="3" fontId="38" fillId="0" borderId="0" xfId="0" applyNumberFormat="1" applyFont="1" applyAlignment="1">
      <alignment horizontal="center" vertical="center"/>
    </xf>
    <xf numFmtId="3" fontId="18" fillId="42" borderId="1" xfId="0" applyNumberFormat="1" applyFont="1" applyFill="1" applyBorder="1"/>
    <xf numFmtId="0" fontId="58" fillId="0" borderId="48" xfId="0" applyFont="1" applyBorder="1" applyAlignment="1">
      <alignment horizontal="center" wrapText="1"/>
    </xf>
    <xf numFmtId="17" fontId="58" fillId="0" borderId="48" xfId="0" applyNumberFormat="1" applyFont="1" applyBorder="1" applyAlignment="1">
      <alignment horizontal="center" wrapText="1"/>
    </xf>
    <xf numFmtId="16" fontId="58" fillId="0" borderId="48" xfId="0" applyNumberFormat="1" applyFont="1" applyBorder="1" applyAlignment="1">
      <alignment horizontal="center" wrapText="1"/>
    </xf>
    <xf numFmtId="0" fontId="58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46" fontId="4" fillId="0" borderId="1" xfId="0" applyNumberFormat="1" applyFont="1" applyBorder="1" applyAlignment="1">
      <alignment horizontal="center" vertical="center"/>
    </xf>
    <xf numFmtId="0" fontId="4" fillId="0" borderId="11" xfId="0" applyFont="1" applyBorder="1"/>
    <xf numFmtId="0" fontId="4" fillId="3" borderId="11" xfId="0" applyFont="1" applyFill="1" applyBorder="1"/>
    <xf numFmtId="0" fontId="4" fillId="0" borderId="0" xfId="0" applyFont="1"/>
    <xf numFmtId="0" fontId="4" fillId="0" borderId="1" xfId="0" applyFont="1" applyBorder="1"/>
    <xf numFmtId="0" fontId="4" fillId="3" borderId="1" xfId="0" applyFont="1" applyFill="1" applyBorder="1"/>
    <xf numFmtId="0" fontId="4" fillId="45" borderId="1" xfId="0" applyFont="1" applyFill="1" applyBorder="1" applyAlignment="1">
      <alignment horizontal="center" vertical="center"/>
    </xf>
    <xf numFmtId="0" fontId="58" fillId="0" borderId="0" xfId="0" applyFont="1" applyAlignment="1">
      <alignment vertical="center"/>
    </xf>
    <xf numFmtId="0" fontId="58" fillId="0" borderId="0" xfId="0" applyFont="1"/>
    <xf numFmtId="38" fontId="4" fillId="6" borderId="1" xfId="0" applyNumberFormat="1" applyFont="1" applyFill="1" applyBorder="1" applyAlignment="1">
      <alignment horizontal="center" textRotation="90"/>
    </xf>
    <xf numFmtId="38" fontId="6" fillId="6" borderId="1" xfId="0" applyNumberFormat="1" applyFont="1" applyFill="1" applyBorder="1" applyAlignment="1">
      <alignment horizontal="center"/>
    </xf>
    <xf numFmtId="0" fontId="38" fillId="0" borderId="0" xfId="0" applyFont="1"/>
    <xf numFmtId="3" fontId="38" fillId="0" borderId="0" xfId="0" applyNumberFormat="1" applyFont="1"/>
    <xf numFmtId="3" fontId="58" fillId="0" borderId="0" xfId="0" applyNumberFormat="1" applyFont="1"/>
    <xf numFmtId="38" fontId="1" fillId="9" borderId="1" xfId="0" applyNumberFormat="1" applyFont="1" applyFill="1" applyBorder="1" applyAlignment="1">
      <alignment horizontal="center"/>
    </xf>
    <xf numFmtId="38" fontId="0" fillId="6" borderId="0" xfId="0" applyNumberFormat="1" applyFill="1" applyAlignment="1">
      <alignment horizontal="center" textRotation="90"/>
    </xf>
    <xf numFmtId="0" fontId="0" fillId="0" borderId="1" xfId="0" applyBorder="1" applyAlignment="1">
      <alignment horizontal="center"/>
    </xf>
    <xf numFmtId="0" fontId="58" fillId="0" borderId="1" xfId="0" applyFont="1" applyBorder="1" applyAlignment="1">
      <alignment horizontal="center"/>
    </xf>
    <xf numFmtId="38" fontId="58" fillId="6" borderId="0" xfId="0" applyNumberFormat="1" applyFont="1" applyFill="1"/>
    <xf numFmtId="38" fontId="58" fillId="6" borderId="0" xfId="0" applyNumberFormat="1" applyFont="1" applyFill="1" applyAlignment="1">
      <alignment horizontal="left"/>
    </xf>
    <xf numFmtId="0" fontId="38" fillId="6" borderId="0" xfId="0" applyFont="1" applyFill="1" applyAlignment="1">
      <alignment horizontal="center"/>
    </xf>
    <xf numFmtId="3" fontId="38" fillId="0" borderId="1" xfId="0" applyNumberFormat="1" applyFont="1" applyBorder="1" applyAlignment="1">
      <alignment horizontal="center" vertical="center"/>
    </xf>
    <xf numFmtId="3" fontId="58" fillId="0" borderId="1" xfId="0" applyNumberFormat="1" applyFont="1" applyBorder="1" applyAlignment="1">
      <alignment horizontal="center" vertical="center"/>
    </xf>
    <xf numFmtId="166" fontId="38" fillId="0" borderId="1" xfId="0" applyNumberFormat="1" applyFont="1" applyBorder="1" applyAlignment="1">
      <alignment horizontal="center"/>
    </xf>
    <xf numFmtId="3" fontId="38" fillId="0" borderId="1" xfId="0" applyNumberFormat="1" applyFont="1" applyBorder="1" applyAlignment="1">
      <alignment horizontal="center"/>
    </xf>
    <xf numFmtId="166" fontId="38" fillId="0" borderId="1" xfId="0" applyNumberFormat="1" applyFont="1" applyBorder="1" applyAlignment="1">
      <alignment horizontal="center" vertical="center"/>
    </xf>
    <xf numFmtId="3" fontId="58" fillId="0" borderId="1" xfId="0" applyNumberFormat="1" applyFont="1" applyBorder="1" applyAlignment="1">
      <alignment horizontal="center"/>
    </xf>
    <xf numFmtId="3" fontId="38" fillId="0" borderId="1" xfId="0" applyNumberFormat="1" applyFont="1" applyBorder="1"/>
    <xf numFmtId="3" fontId="58" fillId="0" borderId="1" xfId="0" applyNumberFormat="1" applyFont="1" applyBorder="1"/>
    <xf numFmtId="3" fontId="38" fillId="0" borderId="1" xfId="43" applyNumberFormat="1" applyFont="1" applyBorder="1" applyAlignment="1">
      <alignment horizontal="center"/>
    </xf>
    <xf numFmtId="3" fontId="38" fillId="0" borderId="1" xfId="43" applyNumberFormat="1" applyFont="1" applyBorder="1"/>
    <xf numFmtId="0" fontId="58" fillId="0" borderId="1" xfId="0" applyFont="1" applyBorder="1"/>
    <xf numFmtId="166" fontId="58" fillId="0" borderId="1" xfId="0" applyNumberFormat="1" applyFont="1" applyBorder="1" applyAlignment="1">
      <alignment horizontal="center"/>
    </xf>
    <xf numFmtId="166" fontId="58" fillId="6" borderId="1" xfId="0" applyNumberFormat="1" applyFont="1" applyFill="1" applyBorder="1" applyAlignment="1">
      <alignment horizontal="center" textRotation="90"/>
    </xf>
    <xf numFmtId="38" fontId="58" fillId="6" borderId="1" xfId="0" applyNumberFormat="1" applyFont="1" applyFill="1" applyBorder="1" applyAlignment="1">
      <alignment horizontal="center" textRotation="90"/>
    </xf>
    <xf numFmtId="38" fontId="58" fillId="42" borderId="1" xfId="0" applyNumberFormat="1" applyFont="1" applyFill="1" applyBorder="1" applyAlignment="1">
      <alignment horizontal="center" textRotation="90"/>
    </xf>
    <xf numFmtId="38" fontId="58" fillId="6" borderId="0" xfId="0" applyNumberFormat="1" applyFont="1" applyFill="1" applyAlignment="1">
      <alignment horizontal="center" textRotation="90"/>
    </xf>
    <xf numFmtId="166" fontId="58" fillId="6" borderId="1" xfId="0" applyNumberFormat="1" applyFont="1" applyFill="1" applyBorder="1" applyAlignment="1">
      <alignment horizontal="center"/>
    </xf>
    <xf numFmtId="3" fontId="37" fillId="8" borderId="1" xfId="0" applyNumberFormat="1" applyFont="1" applyFill="1" applyBorder="1" applyAlignment="1">
      <alignment horizontal="center"/>
    </xf>
    <xf numFmtId="3" fontId="58" fillId="6" borderId="1" xfId="0" applyNumberFormat="1" applyFont="1" applyFill="1" applyBorder="1" applyAlignment="1">
      <alignment horizontal="center"/>
    </xf>
    <xf numFmtId="38" fontId="58" fillId="6" borderId="7" xfId="0" applyNumberFormat="1" applyFont="1" applyFill="1" applyBorder="1"/>
    <xf numFmtId="38" fontId="58" fillId="6" borderId="45" xfId="0" applyNumberFormat="1" applyFont="1" applyFill="1" applyBorder="1" applyAlignment="1">
      <alignment horizontal="center"/>
    </xf>
    <xf numFmtId="3" fontId="58" fillId="42" borderId="1" xfId="0" applyNumberFormat="1" applyFont="1" applyFill="1" applyBorder="1"/>
    <xf numFmtId="0" fontId="58" fillId="6" borderId="0" xfId="0" applyFont="1" applyFill="1" applyAlignment="1">
      <alignment horizontal="center"/>
    </xf>
    <xf numFmtId="166" fontId="58" fillId="0" borderId="0" xfId="0" applyNumberFormat="1" applyFont="1" applyAlignment="1">
      <alignment horizontal="center"/>
    </xf>
  </cellXfs>
  <cellStyles count="44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3" builtinId="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Relationship Id="rId8" Type="http://schemas.openxmlformats.org/officeDocument/2006/relationships/worksheet" Target="worksheets/sheet8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1915238896324752E-2"/>
          <c:y val="8.0355463806743063E-2"/>
          <c:w val="0.91712033932931392"/>
          <c:h val="0.71312141964095488"/>
        </c:manualLayout>
      </c:layout>
      <c:lineChart>
        <c:grouping val="standard"/>
        <c:varyColors val="0"/>
        <c:ser>
          <c:idx val="0"/>
          <c:order val="0"/>
          <c:tx>
            <c:strRef>
              <c:f>'Data Summary GPD'!$B$1:$B$2</c:f>
              <c:strCache>
                <c:ptCount val="2"/>
                <c:pt idx="0">
                  <c:v>Narcissa/Gingerroot</c:v>
                </c:pt>
                <c:pt idx="1">
                  <c:v>1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Summary GPD'!$A$34:$A$90</c:f>
              <c:numCache>
                <c:formatCode>m/d/yyyy</c:formatCode>
                <c:ptCount val="57"/>
                <c:pt idx="0">
                  <c:v>44446</c:v>
                </c:pt>
                <c:pt idx="1">
                  <c:v>44453</c:v>
                </c:pt>
                <c:pt idx="2">
                  <c:v>44460</c:v>
                </c:pt>
                <c:pt idx="3">
                  <c:v>44466</c:v>
                </c:pt>
                <c:pt idx="4">
                  <c:v>44474</c:v>
                </c:pt>
                <c:pt idx="5">
                  <c:v>44481</c:v>
                </c:pt>
                <c:pt idx="6">
                  <c:v>44488</c:v>
                </c:pt>
                <c:pt idx="7">
                  <c:v>44495</c:v>
                </c:pt>
                <c:pt idx="8">
                  <c:v>44502</c:v>
                </c:pt>
                <c:pt idx="9">
                  <c:v>44509</c:v>
                </c:pt>
                <c:pt idx="10">
                  <c:v>44516</c:v>
                </c:pt>
                <c:pt idx="11">
                  <c:v>44523</c:v>
                </c:pt>
                <c:pt idx="12">
                  <c:v>44530</c:v>
                </c:pt>
                <c:pt idx="13">
                  <c:v>44537</c:v>
                </c:pt>
                <c:pt idx="14">
                  <c:v>44544</c:v>
                </c:pt>
                <c:pt idx="15">
                  <c:v>44551</c:v>
                </c:pt>
                <c:pt idx="16">
                  <c:v>44565</c:v>
                </c:pt>
                <c:pt idx="17">
                  <c:v>44572</c:v>
                </c:pt>
                <c:pt idx="18">
                  <c:v>44586</c:v>
                </c:pt>
                <c:pt idx="19">
                  <c:v>44594</c:v>
                </c:pt>
                <c:pt idx="20">
                  <c:v>44600</c:v>
                </c:pt>
                <c:pt idx="21">
                  <c:v>44607</c:v>
                </c:pt>
                <c:pt idx="22">
                  <c:v>44614</c:v>
                </c:pt>
                <c:pt idx="23">
                  <c:v>44572</c:v>
                </c:pt>
                <c:pt idx="24">
                  <c:v>44586</c:v>
                </c:pt>
                <c:pt idx="25">
                  <c:v>44594</c:v>
                </c:pt>
                <c:pt idx="26">
                  <c:v>44600</c:v>
                </c:pt>
                <c:pt idx="27">
                  <c:v>44607</c:v>
                </c:pt>
                <c:pt idx="28">
                  <c:v>44614</c:v>
                </c:pt>
                <c:pt idx="29">
                  <c:v>44621</c:v>
                </c:pt>
                <c:pt idx="30">
                  <c:v>44628</c:v>
                </c:pt>
                <c:pt idx="31">
                  <c:v>44635</c:v>
                </c:pt>
                <c:pt idx="32">
                  <c:v>44642</c:v>
                </c:pt>
                <c:pt idx="33">
                  <c:v>44649</c:v>
                </c:pt>
                <c:pt idx="34">
                  <c:v>44656</c:v>
                </c:pt>
                <c:pt idx="35">
                  <c:v>44663</c:v>
                </c:pt>
                <c:pt idx="36">
                  <c:v>44670</c:v>
                </c:pt>
                <c:pt idx="37">
                  <c:v>44677</c:v>
                </c:pt>
                <c:pt idx="38">
                  <c:v>44684</c:v>
                </c:pt>
                <c:pt idx="39">
                  <c:v>44691</c:v>
                </c:pt>
                <c:pt idx="40">
                  <c:v>44698</c:v>
                </c:pt>
                <c:pt idx="41">
                  <c:v>44705</c:v>
                </c:pt>
                <c:pt idx="42">
                  <c:v>44712</c:v>
                </c:pt>
                <c:pt idx="43">
                  <c:v>44719</c:v>
                </c:pt>
                <c:pt idx="44">
                  <c:v>44726</c:v>
                </c:pt>
                <c:pt idx="45">
                  <c:v>44733</c:v>
                </c:pt>
                <c:pt idx="46">
                  <c:v>44740</c:v>
                </c:pt>
                <c:pt idx="47">
                  <c:v>44747</c:v>
                </c:pt>
                <c:pt idx="48">
                  <c:v>44754</c:v>
                </c:pt>
                <c:pt idx="49">
                  <c:v>44761</c:v>
                </c:pt>
                <c:pt idx="50">
                  <c:v>44768</c:v>
                </c:pt>
                <c:pt idx="51">
                  <c:v>44775</c:v>
                </c:pt>
                <c:pt idx="52">
                  <c:v>44782</c:v>
                </c:pt>
                <c:pt idx="53">
                  <c:v>44789</c:v>
                </c:pt>
                <c:pt idx="54">
                  <c:v>44796</c:v>
                </c:pt>
                <c:pt idx="55">
                  <c:v>44803</c:v>
                </c:pt>
                <c:pt idx="56">
                  <c:v>44810</c:v>
                </c:pt>
              </c:numCache>
            </c:numRef>
          </c:cat>
          <c:val>
            <c:numRef>
              <c:f>'Data Summary GPD'!$B$34:$B$90</c:f>
              <c:numCache>
                <c:formatCode>#,##0_);[Red]\(#,##0\)</c:formatCode>
                <c:ptCount val="57"/>
                <c:pt idx="0">
                  <c:v>0</c:v>
                </c:pt>
                <c:pt idx="1">
                  <c:v>6391.4285714285716</c:v>
                </c:pt>
                <c:pt idx="2">
                  <c:v>5112.8571428571431</c:v>
                </c:pt>
                <c:pt idx="3">
                  <c:v>56.666666666666664</c:v>
                </c:pt>
                <c:pt idx="4">
                  <c:v>-23.75</c:v>
                </c:pt>
                <c:pt idx="5">
                  <c:v>17465.714285714286</c:v>
                </c:pt>
                <c:pt idx="6">
                  <c:v>18145.714285714286</c:v>
                </c:pt>
                <c:pt idx="7">
                  <c:v>17285.714285714286</c:v>
                </c:pt>
                <c:pt idx="8">
                  <c:v>32274.285714285714</c:v>
                </c:pt>
                <c:pt idx="9">
                  <c:v>32631.428571428572</c:v>
                </c:pt>
                <c:pt idx="10">
                  <c:v>34158.571428571428</c:v>
                </c:pt>
                <c:pt idx="11">
                  <c:v>27678.571428571428</c:v>
                </c:pt>
                <c:pt idx="12">
                  <c:v>29175.714285714286</c:v>
                </c:pt>
                <c:pt idx="13">
                  <c:v>48292.857142857145</c:v>
                </c:pt>
                <c:pt idx="14">
                  <c:v>16942.857142857141</c:v>
                </c:pt>
                <c:pt idx="15">
                  <c:v>17912.857142857141</c:v>
                </c:pt>
                <c:pt idx="16">
                  <c:v>20863.071428571428</c:v>
                </c:pt>
                <c:pt idx="17">
                  <c:v>21829.571428571428</c:v>
                </c:pt>
                <c:pt idx="18">
                  <c:v>13171.428571428571</c:v>
                </c:pt>
                <c:pt idx="19">
                  <c:v>1316.25</c:v>
                </c:pt>
                <c:pt idx="20">
                  <c:v>17153.333333333332</c:v>
                </c:pt>
                <c:pt idx="21">
                  <c:v>6381.4285714285716</c:v>
                </c:pt>
                <c:pt idx="22">
                  <c:v>0</c:v>
                </c:pt>
                <c:pt idx="23">
                  <c:v>8155.2380952380954</c:v>
                </c:pt>
                <c:pt idx="24">
                  <c:v>13171.428571428571</c:v>
                </c:pt>
                <c:pt idx="25">
                  <c:v>1316.25</c:v>
                </c:pt>
                <c:pt idx="26">
                  <c:v>17153.333333333332</c:v>
                </c:pt>
                <c:pt idx="27">
                  <c:v>6381.4285714285716</c:v>
                </c:pt>
                <c:pt idx="28">
                  <c:v>0</c:v>
                </c:pt>
                <c:pt idx="29">
                  <c:v>14032.857142857143</c:v>
                </c:pt>
                <c:pt idx="30">
                  <c:v>14338.571428571429</c:v>
                </c:pt>
                <c:pt idx="31">
                  <c:v>17178.571428571428</c:v>
                </c:pt>
                <c:pt idx="32">
                  <c:v>19208.571428571428</c:v>
                </c:pt>
                <c:pt idx="33">
                  <c:v>18492.857142857141</c:v>
                </c:pt>
                <c:pt idx="34">
                  <c:v>17631.428571428572</c:v>
                </c:pt>
                <c:pt idx="35">
                  <c:v>17214.285714285714</c:v>
                </c:pt>
                <c:pt idx="36">
                  <c:v>16892.857142857141</c:v>
                </c:pt>
                <c:pt idx="37">
                  <c:v>5751.4285714285716</c:v>
                </c:pt>
                <c:pt idx="38">
                  <c:v>0</c:v>
                </c:pt>
                <c:pt idx="39">
                  <c:v>0</c:v>
                </c:pt>
                <c:pt idx="40">
                  <c:v>7173.8571428571431</c:v>
                </c:pt>
                <c:pt idx="41">
                  <c:v>3911.8571428571427</c:v>
                </c:pt>
                <c:pt idx="42">
                  <c:v>17063.571428571428</c:v>
                </c:pt>
                <c:pt idx="43">
                  <c:v>13708.428571428571</c:v>
                </c:pt>
                <c:pt idx="44">
                  <c:v>13114.428571428571</c:v>
                </c:pt>
                <c:pt idx="45">
                  <c:v>12194.857142857143</c:v>
                </c:pt>
                <c:pt idx="46">
                  <c:v>11738.857142857143</c:v>
                </c:pt>
                <c:pt idx="47">
                  <c:v>11871.571428571429</c:v>
                </c:pt>
                <c:pt idx="48">
                  <c:v>11181.142857142857</c:v>
                </c:pt>
                <c:pt idx="49">
                  <c:v>18994.285714285714</c:v>
                </c:pt>
                <c:pt idx="50">
                  <c:v>2828.5714285714284</c:v>
                </c:pt>
                <c:pt idx="51">
                  <c:v>10810</c:v>
                </c:pt>
                <c:pt idx="52">
                  <c:v>9160</c:v>
                </c:pt>
                <c:pt idx="53">
                  <c:v>-1351.7142857142858</c:v>
                </c:pt>
                <c:pt idx="54">
                  <c:v>-3582.5714285714284</c:v>
                </c:pt>
                <c:pt idx="55">
                  <c:v>5761.4285714285716</c:v>
                </c:pt>
                <c:pt idx="56">
                  <c:v>16112.857142857143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9C-4713-91E5-1B1C27D8398C}"/>
            </c:ext>
          </c:extLst>
        </c:ser>
        <c:ser>
          <c:idx val="1"/>
          <c:order val="1"/>
          <c:tx>
            <c:strRef>
              <c:f>'Data Summary GPD'!$C$1:$C$2</c:f>
              <c:strCache>
                <c:ptCount val="2"/>
                <c:pt idx="0">
                  <c:v>lower Narcissa</c:v>
                </c:pt>
                <c:pt idx="1">
                  <c:v>2 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'Data Summary GPD'!$A$34:$A$90</c:f>
              <c:numCache>
                <c:formatCode>m/d/yyyy</c:formatCode>
                <c:ptCount val="57"/>
                <c:pt idx="0">
                  <c:v>44446</c:v>
                </c:pt>
                <c:pt idx="1">
                  <c:v>44453</c:v>
                </c:pt>
                <c:pt idx="2">
                  <c:v>44460</c:v>
                </c:pt>
                <c:pt idx="3">
                  <c:v>44466</c:v>
                </c:pt>
                <c:pt idx="4">
                  <c:v>44474</c:v>
                </c:pt>
                <c:pt idx="5">
                  <c:v>44481</c:v>
                </c:pt>
                <c:pt idx="6">
                  <c:v>44488</c:v>
                </c:pt>
                <c:pt idx="7">
                  <c:v>44495</c:v>
                </c:pt>
                <c:pt idx="8">
                  <c:v>44502</c:v>
                </c:pt>
                <c:pt idx="9">
                  <c:v>44509</c:v>
                </c:pt>
                <c:pt idx="10">
                  <c:v>44516</c:v>
                </c:pt>
                <c:pt idx="11">
                  <c:v>44523</c:v>
                </c:pt>
                <c:pt idx="12">
                  <c:v>44530</c:v>
                </c:pt>
                <c:pt idx="13">
                  <c:v>44537</c:v>
                </c:pt>
                <c:pt idx="14">
                  <c:v>44544</c:v>
                </c:pt>
                <c:pt idx="15">
                  <c:v>44551</c:v>
                </c:pt>
                <c:pt idx="16">
                  <c:v>44565</c:v>
                </c:pt>
                <c:pt idx="17">
                  <c:v>44572</c:v>
                </c:pt>
                <c:pt idx="18">
                  <c:v>44586</c:v>
                </c:pt>
                <c:pt idx="19">
                  <c:v>44594</c:v>
                </c:pt>
                <c:pt idx="20">
                  <c:v>44600</c:v>
                </c:pt>
                <c:pt idx="21">
                  <c:v>44607</c:v>
                </c:pt>
                <c:pt idx="22">
                  <c:v>44614</c:v>
                </c:pt>
                <c:pt idx="23">
                  <c:v>44572</c:v>
                </c:pt>
                <c:pt idx="24">
                  <c:v>44586</c:v>
                </c:pt>
                <c:pt idx="25">
                  <c:v>44594</c:v>
                </c:pt>
                <c:pt idx="26">
                  <c:v>44600</c:v>
                </c:pt>
                <c:pt idx="27">
                  <c:v>44607</c:v>
                </c:pt>
                <c:pt idx="28">
                  <c:v>44614</c:v>
                </c:pt>
                <c:pt idx="29">
                  <c:v>44621</c:v>
                </c:pt>
                <c:pt idx="30">
                  <c:v>44628</c:v>
                </c:pt>
                <c:pt idx="31">
                  <c:v>44635</c:v>
                </c:pt>
                <c:pt idx="32">
                  <c:v>44642</c:v>
                </c:pt>
                <c:pt idx="33">
                  <c:v>44649</c:v>
                </c:pt>
                <c:pt idx="34">
                  <c:v>44656</c:v>
                </c:pt>
                <c:pt idx="35">
                  <c:v>44663</c:v>
                </c:pt>
                <c:pt idx="36">
                  <c:v>44670</c:v>
                </c:pt>
                <c:pt idx="37">
                  <c:v>44677</c:v>
                </c:pt>
                <c:pt idx="38">
                  <c:v>44684</c:v>
                </c:pt>
                <c:pt idx="39">
                  <c:v>44691</c:v>
                </c:pt>
                <c:pt idx="40">
                  <c:v>44698</c:v>
                </c:pt>
                <c:pt idx="41">
                  <c:v>44705</c:v>
                </c:pt>
                <c:pt idx="42">
                  <c:v>44712</c:v>
                </c:pt>
                <c:pt idx="43">
                  <c:v>44719</c:v>
                </c:pt>
                <c:pt idx="44">
                  <c:v>44726</c:v>
                </c:pt>
                <c:pt idx="45">
                  <c:v>44733</c:v>
                </c:pt>
                <c:pt idx="46">
                  <c:v>44740</c:v>
                </c:pt>
                <c:pt idx="47">
                  <c:v>44747</c:v>
                </c:pt>
                <c:pt idx="48">
                  <c:v>44754</c:v>
                </c:pt>
                <c:pt idx="49">
                  <c:v>44761</c:v>
                </c:pt>
                <c:pt idx="50">
                  <c:v>44768</c:v>
                </c:pt>
                <c:pt idx="51">
                  <c:v>44775</c:v>
                </c:pt>
                <c:pt idx="52">
                  <c:v>44782</c:v>
                </c:pt>
                <c:pt idx="53">
                  <c:v>44789</c:v>
                </c:pt>
                <c:pt idx="54">
                  <c:v>44796</c:v>
                </c:pt>
                <c:pt idx="55">
                  <c:v>44803</c:v>
                </c:pt>
                <c:pt idx="56">
                  <c:v>44810</c:v>
                </c:pt>
              </c:numCache>
            </c:numRef>
          </c:cat>
          <c:val>
            <c:numRef>
              <c:f>'Data Summary GPD'!$C$3:$C$92</c:f>
              <c:numCache>
                <c:formatCode>#,##0_);[Red]\(#,##0\)</c:formatCode>
                <c:ptCount val="90"/>
                <c:pt idx="0">
                  <c:v>14900</c:v>
                </c:pt>
                <c:pt idx="1">
                  <c:v>11818.571428571429</c:v>
                </c:pt>
                <c:pt idx="2">
                  <c:v>11457.142857142857</c:v>
                </c:pt>
                <c:pt idx="3">
                  <c:v>10965.714285714286</c:v>
                </c:pt>
                <c:pt idx="4">
                  <c:v>10400</c:v>
                </c:pt>
                <c:pt idx="5">
                  <c:v>9991.4285714285706</c:v>
                </c:pt>
                <c:pt idx="6">
                  <c:v>9000</c:v>
                </c:pt>
                <c:pt idx="7">
                  <c:v>8191.4285714285716</c:v>
                </c:pt>
                <c:pt idx="8">
                  <c:v>7592.8571428571431</c:v>
                </c:pt>
                <c:pt idx="9">
                  <c:v>7320</c:v>
                </c:pt>
                <c:pt idx="10">
                  <c:v>8632.8571428571431</c:v>
                </c:pt>
                <c:pt idx="11">
                  <c:v>7825.7142857142853</c:v>
                </c:pt>
                <c:pt idx="12">
                  <c:v>7648.5714285714284</c:v>
                </c:pt>
                <c:pt idx="13">
                  <c:v>7540</c:v>
                </c:pt>
                <c:pt idx="14">
                  <c:v>7498.5714285714284</c:v>
                </c:pt>
                <c:pt idx="15">
                  <c:v>7278.5714285714284</c:v>
                </c:pt>
                <c:pt idx="16">
                  <c:v>8877.4285714285706</c:v>
                </c:pt>
                <c:pt idx="17">
                  <c:v>11818.571428571429</c:v>
                </c:pt>
                <c:pt idx="18">
                  <c:v>11457.142857142857</c:v>
                </c:pt>
                <c:pt idx="19">
                  <c:v>10965.714285714286</c:v>
                </c:pt>
                <c:pt idx="20">
                  <c:v>10400</c:v>
                </c:pt>
                <c:pt idx="21">
                  <c:v>9991.4285714285706</c:v>
                </c:pt>
                <c:pt idx="22">
                  <c:v>9000</c:v>
                </c:pt>
                <c:pt idx="23">
                  <c:v>8191.4285714285716</c:v>
                </c:pt>
                <c:pt idx="24">
                  <c:v>7592.8571428571431</c:v>
                </c:pt>
                <c:pt idx="25">
                  <c:v>7320</c:v>
                </c:pt>
                <c:pt idx="26">
                  <c:v>8632.8571428571431</c:v>
                </c:pt>
                <c:pt idx="27">
                  <c:v>7825.7142857142853</c:v>
                </c:pt>
                <c:pt idx="28">
                  <c:v>7648.5714285714284</c:v>
                </c:pt>
                <c:pt idx="29">
                  <c:v>7540</c:v>
                </c:pt>
                <c:pt idx="30">
                  <c:v>7498.5714285714284</c:v>
                </c:pt>
                <c:pt idx="31">
                  <c:v>7278.5714285714284</c:v>
                </c:pt>
                <c:pt idx="32">
                  <c:v>7187.1428571428569</c:v>
                </c:pt>
                <c:pt idx="33">
                  <c:v>7134.2857142857147</c:v>
                </c:pt>
                <c:pt idx="34">
                  <c:v>7053.333333333333</c:v>
                </c:pt>
                <c:pt idx="35">
                  <c:v>7233.75</c:v>
                </c:pt>
                <c:pt idx="36">
                  <c:v>7131.4285714285716</c:v>
                </c:pt>
                <c:pt idx="37">
                  <c:v>6881.4285714285716</c:v>
                </c:pt>
                <c:pt idx="38">
                  <c:v>6595.7142857142853</c:v>
                </c:pt>
                <c:pt idx="39">
                  <c:v>6395.7142857142853</c:v>
                </c:pt>
                <c:pt idx="40">
                  <c:v>6192.8571428571431</c:v>
                </c:pt>
                <c:pt idx="41">
                  <c:v>5994.2857142857147</c:v>
                </c:pt>
                <c:pt idx="42">
                  <c:v>5802.8571428571431</c:v>
                </c:pt>
                <c:pt idx="43">
                  <c:v>5598.5714285714284</c:v>
                </c:pt>
                <c:pt idx="44">
                  <c:v>4378.5714285714284</c:v>
                </c:pt>
                <c:pt idx="45">
                  <c:v>7538.5714285714284</c:v>
                </c:pt>
                <c:pt idx="46">
                  <c:v>4194.2857142857147</c:v>
                </c:pt>
                <c:pt idx="47">
                  <c:v>5108.5714285714284</c:v>
                </c:pt>
                <c:pt idx="48">
                  <c:v>5004.2857142857147</c:v>
                </c:pt>
                <c:pt idx="49">
                  <c:v>5014.2857142857147</c:v>
                </c:pt>
                <c:pt idx="50">
                  <c:v>4355</c:v>
                </c:pt>
                <c:pt idx="51">
                  <c:v>5526.666666666667</c:v>
                </c:pt>
                <c:pt idx="52">
                  <c:v>5100</c:v>
                </c:pt>
                <c:pt idx="53">
                  <c:v>5948.5714285714284</c:v>
                </c:pt>
                <c:pt idx="54">
                  <c:v>5131.9047619047615</c:v>
                </c:pt>
                <c:pt idx="55">
                  <c:v>5014.2857142857147</c:v>
                </c:pt>
                <c:pt idx="56">
                  <c:v>4355</c:v>
                </c:pt>
                <c:pt idx="57">
                  <c:v>5526.666666666667</c:v>
                </c:pt>
                <c:pt idx="58">
                  <c:v>5100</c:v>
                </c:pt>
                <c:pt idx="59">
                  <c:v>5948.5714285714284</c:v>
                </c:pt>
                <c:pt idx="60">
                  <c:v>2051.4285714285716</c:v>
                </c:pt>
                <c:pt idx="61">
                  <c:v>4944.2857142857147</c:v>
                </c:pt>
                <c:pt idx="62">
                  <c:v>4351.4285714285716</c:v>
                </c:pt>
                <c:pt idx="63">
                  <c:v>4140</c:v>
                </c:pt>
                <c:pt idx="64">
                  <c:v>3998.5714285714284</c:v>
                </c:pt>
                <c:pt idx="65">
                  <c:v>4207.1428571428569</c:v>
                </c:pt>
                <c:pt idx="66">
                  <c:v>4230</c:v>
                </c:pt>
                <c:pt idx="67">
                  <c:v>4600</c:v>
                </c:pt>
                <c:pt idx="68">
                  <c:v>4925.7142857142853</c:v>
                </c:pt>
                <c:pt idx="69">
                  <c:v>5088.5714285714284</c:v>
                </c:pt>
                <c:pt idx="70">
                  <c:v>5807.1428571428569</c:v>
                </c:pt>
                <c:pt idx="71">
                  <c:v>5622.8571428571431</c:v>
                </c:pt>
                <c:pt idx="72">
                  <c:v>5520</c:v>
                </c:pt>
                <c:pt idx="73">
                  <c:v>5200</c:v>
                </c:pt>
                <c:pt idx="74">
                  <c:v>3604.2857142857142</c:v>
                </c:pt>
                <c:pt idx="75">
                  <c:v>6782.8571428571431</c:v>
                </c:pt>
                <c:pt idx="76">
                  <c:v>5051.4285714285716</c:v>
                </c:pt>
                <c:pt idx="77">
                  <c:v>5032.8571428571431</c:v>
                </c:pt>
                <c:pt idx="78">
                  <c:v>5172.8571428571431</c:v>
                </c:pt>
                <c:pt idx="79">
                  <c:v>4982.8571428571431</c:v>
                </c:pt>
                <c:pt idx="80">
                  <c:v>4785.7142857142853</c:v>
                </c:pt>
                <c:pt idx="81">
                  <c:v>798.57142857142856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8484.2857142857138</c:v>
                </c:pt>
                <c:pt idx="87">
                  <c:v>0.2857142857142857</c:v>
                </c:pt>
                <c:pt idx="88">
                  <c:v>0</c:v>
                </c:pt>
                <c:pt idx="8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9C-4713-91E5-1B1C27D8398C}"/>
            </c:ext>
          </c:extLst>
        </c:ser>
        <c:ser>
          <c:idx val="2"/>
          <c:order val="2"/>
          <c:tx>
            <c:strRef>
              <c:f>'Data Summary GPD'!$D$1:$D$2</c:f>
              <c:strCache>
                <c:ptCount val="2"/>
                <c:pt idx="0">
                  <c:v>Mid Figtree</c:v>
                </c:pt>
                <c:pt idx="1">
                  <c:v>3 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'Data Summary GPD'!$A$34:$A$90</c:f>
              <c:numCache>
                <c:formatCode>m/d/yyyy</c:formatCode>
                <c:ptCount val="57"/>
                <c:pt idx="0">
                  <c:v>44446</c:v>
                </c:pt>
                <c:pt idx="1">
                  <c:v>44453</c:v>
                </c:pt>
                <c:pt idx="2">
                  <c:v>44460</c:v>
                </c:pt>
                <c:pt idx="3">
                  <c:v>44466</c:v>
                </c:pt>
                <c:pt idx="4">
                  <c:v>44474</c:v>
                </c:pt>
                <c:pt idx="5">
                  <c:v>44481</c:v>
                </c:pt>
                <c:pt idx="6">
                  <c:v>44488</c:v>
                </c:pt>
                <c:pt idx="7">
                  <c:v>44495</c:v>
                </c:pt>
                <c:pt idx="8">
                  <c:v>44502</c:v>
                </c:pt>
                <c:pt idx="9">
                  <c:v>44509</c:v>
                </c:pt>
                <c:pt idx="10">
                  <c:v>44516</c:v>
                </c:pt>
                <c:pt idx="11">
                  <c:v>44523</c:v>
                </c:pt>
                <c:pt idx="12">
                  <c:v>44530</c:v>
                </c:pt>
                <c:pt idx="13">
                  <c:v>44537</c:v>
                </c:pt>
                <c:pt idx="14">
                  <c:v>44544</c:v>
                </c:pt>
                <c:pt idx="15">
                  <c:v>44551</c:v>
                </c:pt>
                <c:pt idx="16">
                  <c:v>44565</c:v>
                </c:pt>
                <c:pt idx="17">
                  <c:v>44572</c:v>
                </c:pt>
                <c:pt idx="18">
                  <c:v>44586</c:v>
                </c:pt>
                <c:pt idx="19">
                  <c:v>44594</c:v>
                </c:pt>
                <c:pt idx="20">
                  <c:v>44600</c:v>
                </c:pt>
                <c:pt idx="21">
                  <c:v>44607</c:v>
                </c:pt>
                <c:pt idx="22">
                  <c:v>44614</c:v>
                </c:pt>
                <c:pt idx="23">
                  <c:v>44572</c:v>
                </c:pt>
                <c:pt idx="24">
                  <c:v>44586</c:v>
                </c:pt>
                <c:pt idx="25">
                  <c:v>44594</c:v>
                </c:pt>
                <c:pt idx="26">
                  <c:v>44600</c:v>
                </c:pt>
                <c:pt idx="27">
                  <c:v>44607</c:v>
                </c:pt>
                <c:pt idx="28">
                  <c:v>44614</c:v>
                </c:pt>
                <c:pt idx="29">
                  <c:v>44621</c:v>
                </c:pt>
                <c:pt idx="30">
                  <c:v>44628</c:v>
                </c:pt>
                <c:pt idx="31">
                  <c:v>44635</c:v>
                </c:pt>
                <c:pt idx="32">
                  <c:v>44642</c:v>
                </c:pt>
                <c:pt idx="33">
                  <c:v>44649</c:v>
                </c:pt>
                <c:pt idx="34">
                  <c:v>44656</c:v>
                </c:pt>
                <c:pt idx="35">
                  <c:v>44663</c:v>
                </c:pt>
                <c:pt idx="36">
                  <c:v>44670</c:v>
                </c:pt>
                <c:pt idx="37">
                  <c:v>44677</c:v>
                </c:pt>
                <c:pt idx="38">
                  <c:v>44684</c:v>
                </c:pt>
                <c:pt idx="39">
                  <c:v>44691</c:v>
                </c:pt>
                <c:pt idx="40">
                  <c:v>44698</c:v>
                </c:pt>
                <c:pt idx="41">
                  <c:v>44705</c:v>
                </c:pt>
                <c:pt idx="42">
                  <c:v>44712</c:v>
                </c:pt>
                <c:pt idx="43">
                  <c:v>44719</c:v>
                </c:pt>
                <c:pt idx="44">
                  <c:v>44726</c:v>
                </c:pt>
                <c:pt idx="45">
                  <c:v>44733</c:v>
                </c:pt>
                <c:pt idx="46">
                  <c:v>44740</c:v>
                </c:pt>
                <c:pt idx="47">
                  <c:v>44747</c:v>
                </c:pt>
                <c:pt idx="48">
                  <c:v>44754</c:v>
                </c:pt>
                <c:pt idx="49">
                  <c:v>44761</c:v>
                </c:pt>
                <c:pt idx="50">
                  <c:v>44768</c:v>
                </c:pt>
                <c:pt idx="51">
                  <c:v>44775</c:v>
                </c:pt>
                <c:pt idx="52">
                  <c:v>44782</c:v>
                </c:pt>
                <c:pt idx="53">
                  <c:v>44789</c:v>
                </c:pt>
                <c:pt idx="54">
                  <c:v>44796</c:v>
                </c:pt>
                <c:pt idx="55">
                  <c:v>44803</c:v>
                </c:pt>
                <c:pt idx="56">
                  <c:v>44810</c:v>
                </c:pt>
              </c:numCache>
            </c:numRef>
          </c:cat>
          <c:val>
            <c:numRef>
              <c:f>'Data Summary GPD'!$D$34:$D$90</c:f>
              <c:numCache>
                <c:formatCode>#,##0_);[Red]\(#,##0\)</c:formatCode>
                <c:ptCount val="5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11808</c:v>
                </c:pt>
                <c:pt idx="6">
                  <c:v>10971.428571428571</c:v>
                </c:pt>
                <c:pt idx="7">
                  <c:v>10610</c:v>
                </c:pt>
                <c:pt idx="8">
                  <c:v>10384.285714285714</c:v>
                </c:pt>
                <c:pt idx="9">
                  <c:v>9087.1428571428569</c:v>
                </c:pt>
                <c:pt idx="10">
                  <c:v>8461.4285714285706</c:v>
                </c:pt>
                <c:pt idx="11">
                  <c:v>8711.4285714285706</c:v>
                </c:pt>
                <c:pt idx="12">
                  <c:v>8635.7142857142862</c:v>
                </c:pt>
                <c:pt idx="13">
                  <c:v>9214.2857142857138</c:v>
                </c:pt>
                <c:pt idx="14">
                  <c:v>9895.7142857142862</c:v>
                </c:pt>
                <c:pt idx="15">
                  <c:v>7737.1428571428569</c:v>
                </c:pt>
                <c:pt idx="16">
                  <c:v>9602.1428571428569</c:v>
                </c:pt>
                <c:pt idx="17">
                  <c:v>10057.142857142857</c:v>
                </c:pt>
                <c:pt idx="18">
                  <c:v>8330.7142857142862</c:v>
                </c:pt>
                <c:pt idx="19">
                  <c:v>6215</c:v>
                </c:pt>
                <c:pt idx="20">
                  <c:v>7851.666666666667</c:v>
                </c:pt>
                <c:pt idx="21">
                  <c:v>5637.1428571428569</c:v>
                </c:pt>
                <c:pt idx="22">
                  <c:v>5240</c:v>
                </c:pt>
                <c:pt idx="23">
                  <c:v>6895.2380952380954</c:v>
                </c:pt>
                <c:pt idx="24">
                  <c:v>8330.7142857142862</c:v>
                </c:pt>
                <c:pt idx="25">
                  <c:v>6215</c:v>
                </c:pt>
                <c:pt idx="26">
                  <c:v>7851.666666666667</c:v>
                </c:pt>
                <c:pt idx="27">
                  <c:v>5637.1428571428569</c:v>
                </c:pt>
                <c:pt idx="28">
                  <c:v>5240</c:v>
                </c:pt>
                <c:pt idx="29">
                  <c:v>3187.1428571428573</c:v>
                </c:pt>
                <c:pt idx="30">
                  <c:v>3845.7142857142858</c:v>
                </c:pt>
                <c:pt idx="31">
                  <c:v>1562.8571428571429</c:v>
                </c:pt>
                <c:pt idx="32">
                  <c:v>0</c:v>
                </c:pt>
                <c:pt idx="33">
                  <c:v>0</c:v>
                </c:pt>
                <c:pt idx="34">
                  <c:v>4302.8571428571431</c:v>
                </c:pt>
                <c:pt idx="35">
                  <c:v>3798.5714285714284</c:v>
                </c:pt>
                <c:pt idx="36">
                  <c:v>1677.1428571428571</c:v>
                </c:pt>
                <c:pt idx="37">
                  <c:v>4504.2857142857147</c:v>
                </c:pt>
                <c:pt idx="38">
                  <c:v>3108.5714285714284</c:v>
                </c:pt>
                <c:pt idx="39">
                  <c:v>2595.7142857142858</c:v>
                </c:pt>
                <c:pt idx="40">
                  <c:v>1440</c:v>
                </c:pt>
                <c:pt idx="41">
                  <c:v>302.85714285714283</c:v>
                </c:pt>
                <c:pt idx="42">
                  <c:v>524.28571428571433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25302.857142857141</c:v>
                </c:pt>
                <c:pt idx="48">
                  <c:v>12975.714285714286</c:v>
                </c:pt>
                <c:pt idx="49">
                  <c:v>17365.714285714286</c:v>
                </c:pt>
                <c:pt idx="50">
                  <c:v>15490.857142857143</c:v>
                </c:pt>
                <c:pt idx="51">
                  <c:v>13510.571428571429</c:v>
                </c:pt>
                <c:pt idx="52">
                  <c:v>13934.285714285714</c:v>
                </c:pt>
                <c:pt idx="53">
                  <c:v>2825.7142857142858</c:v>
                </c:pt>
                <c:pt idx="54">
                  <c:v>9047.1428571428569</c:v>
                </c:pt>
                <c:pt idx="55">
                  <c:v>7562.8571428571431</c:v>
                </c:pt>
                <c:pt idx="56">
                  <c:v>5540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09C-4713-91E5-1B1C27D8398C}"/>
            </c:ext>
          </c:extLst>
        </c:ser>
        <c:ser>
          <c:idx val="3"/>
          <c:order val="3"/>
          <c:tx>
            <c:strRef>
              <c:f>'Data Summary GPD'!$E$1:$E$2</c:f>
              <c:strCache>
                <c:ptCount val="2"/>
                <c:pt idx="0">
                  <c:v>Lower Figtree</c:v>
                </c:pt>
                <c:pt idx="1">
                  <c:v>4 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'Data Summary GPD'!$A$34:$A$90</c:f>
              <c:numCache>
                <c:formatCode>m/d/yyyy</c:formatCode>
                <c:ptCount val="57"/>
                <c:pt idx="0">
                  <c:v>44446</c:v>
                </c:pt>
                <c:pt idx="1">
                  <c:v>44453</c:v>
                </c:pt>
                <c:pt idx="2">
                  <c:v>44460</c:v>
                </c:pt>
                <c:pt idx="3">
                  <c:v>44466</c:v>
                </c:pt>
                <c:pt idx="4">
                  <c:v>44474</c:v>
                </c:pt>
                <c:pt idx="5">
                  <c:v>44481</c:v>
                </c:pt>
                <c:pt idx="6">
                  <c:v>44488</c:v>
                </c:pt>
                <c:pt idx="7">
                  <c:v>44495</c:v>
                </c:pt>
                <c:pt idx="8">
                  <c:v>44502</c:v>
                </c:pt>
                <c:pt idx="9">
                  <c:v>44509</c:v>
                </c:pt>
                <c:pt idx="10">
                  <c:v>44516</c:v>
                </c:pt>
                <c:pt idx="11">
                  <c:v>44523</c:v>
                </c:pt>
                <c:pt idx="12">
                  <c:v>44530</c:v>
                </c:pt>
                <c:pt idx="13">
                  <c:v>44537</c:v>
                </c:pt>
                <c:pt idx="14">
                  <c:v>44544</c:v>
                </c:pt>
                <c:pt idx="15">
                  <c:v>44551</c:v>
                </c:pt>
                <c:pt idx="16">
                  <c:v>44565</c:v>
                </c:pt>
                <c:pt idx="17">
                  <c:v>44572</c:v>
                </c:pt>
                <c:pt idx="18">
                  <c:v>44586</c:v>
                </c:pt>
                <c:pt idx="19">
                  <c:v>44594</c:v>
                </c:pt>
                <c:pt idx="20">
                  <c:v>44600</c:v>
                </c:pt>
                <c:pt idx="21">
                  <c:v>44607</c:v>
                </c:pt>
                <c:pt idx="22">
                  <c:v>44614</c:v>
                </c:pt>
                <c:pt idx="23">
                  <c:v>44572</c:v>
                </c:pt>
                <c:pt idx="24">
                  <c:v>44586</c:v>
                </c:pt>
                <c:pt idx="25">
                  <c:v>44594</c:v>
                </c:pt>
                <c:pt idx="26">
                  <c:v>44600</c:v>
                </c:pt>
                <c:pt idx="27">
                  <c:v>44607</c:v>
                </c:pt>
                <c:pt idx="28">
                  <c:v>44614</c:v>
                </c:pt>
                <c:pt idx="29">
                  <c:v>44621</c:v>
                </c:pt>
                <c:pt idx="30">
                  <c:v>44628</c:v>
                </c:pt>
                <c:pt idx="31">
                  <c:v>44635</c:v>
                </c:pt>
                <c:pt idx="32">
                  <c:v>44642</c:v>
                </c:pt>
                <c:pt idx="33">
                  <c:v>44649</c:v>
                </c:pt>
                <c:pt idx="34">
                  <c:v>44656</c:v>
                </c:pt>
                <c:pt idx="35">
                  <c:v>44663</c:v>
                </c:pt>
                <c:pt idx="36">
                  <c:v>44670</c:v>
                </c:pt>
                <c:pt idx="37">
                  <c:v>44677</c:v>
                </c:pt>
                <c:pt idx="38">
                  <c:v>44684</c:v>
                </c:pt>
                <c:pt idx="39">
                  <c:v>44691</c:v>
                </c:pt>
                <c:pt idx="40">
                  <c:v>44698</c:v>
                </c:pt>
                <c:pt idx="41">
                  <c:v>44705</c:v>
                </c:pt>
                <c:pt idx="42">
                  <c:v>44712</c:v>
                </c:pt>
                <c:pt idx="43">
                  <c:v>44719</c:v>
                </c:pt>
                <c:pt idx="44">
                  <c:v>44726</c:v>
                </c:pt>
                <c:pt idx="45">
                  <c:v>44733</c:v>
                </c:pt>
                <c:pt idx="46">
                  <c:v>44740</c:v>
                </c:pt>
                <c:pt idx="47">
                  <c:v>44747</c:v>
                </c:pt>
                <c:pt idx="48">
                  <c:v>44754</c:v>
                </c:pt>
                <c:pt idx="49">
                  <c:v>44761</c:v>
                </c:pt>
                <c:pt idx="50">
                  <c:v>44768</c:v>
                </c:pt>
                <c:pt idx="51">
                  <c:v>44775</c:v>
                </c:pt>
                <c:pt idx="52">
                  <c:v>44782</c:v>
                </c:pt>
                <c:pt idx="53">
                  <c:v>44789</c:v>
                </c:pt>
                <c:pt idx="54">
                  <c:v>44796</c:v>
                </c:pt>
                <c:pt idx="55">
                  <c:v>44803</c:v>
                </c:pt>
                <c:pt idx="56">
                  <c:v>44810</c:v>
                </c:pt>
              </c:numCache>
            </c:numRef>
          </c:cat>
          <c:val>
            <c:numRef>
              <c:f>'Data Summary GPD'!$E$34:$E$90</c:f>
              <c:numCache>
                <c:formatCode>#,##0_);[Red]\(#,##0\)</c:formatCode>
                <c:ptCount val="5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3881.5714285714284</c:v>
                </c:pt>
                <c:pt idx="48">
                  <c:v>3685.1428571428573</c:v>
                </c:pt>
                <c:pt idx="49">
                  <c:v>3147.5714285714284</c:v>
                </c:pt>
                <c:pt idx="50">
                  <c:v>14360.857142857143</c:v>
                </c:pt>
                <c:pt idx="51">
                  <c:v>14190.857142857143</c:v>
                </c:pt>
                <c:pt idx="52">
                  <c:v>28014.285714285714</c:v>
                </c:pt>
                <c:pt idx="53">
                  <c:v>16123.428571428571</c:v>
                </c:pt>
                <c:pt idx="54">
                  <c:v>17779.142857142859</c:v>
                </c:pt>
                <c:pt idx="55">
                  <c:v>9564.1428571428569</c:v>
                </c:pt>
                <c:pt idx="56">
                  <c:v>9314.7142857142862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09C-4713-91E5-1B1C27D8398C}"/>
            </c:ext>
          </c:extLst>
        </c:ser>
        <c:ser>
          <c:idx val="4"/>
          <c:order val="4"/>
          <c:tx>
            <c:strRef>
              <c:f>'Data Summary GPD'!$F$1:$F$2</c:f>
              <c:strCache>
                <c:ptCount val="2"/>
                <c:pt idx="0">
                  <c:v>Clovetree</c:v>
                </c:pt>
                <c:pt idx="1">
                  <c:v>6 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'Data Summary GPD'!$A$34:$A$90</c:f>
              <c:numCache>
                <c:formatCode>m/d/yyyy</c:formatCode>
                <c:ptCount val="57"/>
                <c:pt idx="0">
                  <c:v>44446</c:v>
                </c:pt>
                <c:pt idx="1">
                  <c:v>44453</c:v>
                </c:pt>
                <c:pt idx="2">
                  <c:v>44460</c:v>
                </c:pt>
                <c:pt idx="3">
                  <c:v>44466</c:v>
                </c:pt>
                <c:pt idx="4">
                  <c:v>44474</c:v>
                </c:pt>
                <c:pt idx="5">
                  <c:v>44481</c:v>
                </c:pt>
                <c:pt idx="6">
                  <c:v>44488</c:v>
                </c:pt>
                <c:pt idx="7">
                  <c:v>44495</c:v>
                </c:pt>
                <c:pt idx="8">
                  <c:v>44502</c:v>
                </c:pt>
                <c:pt idx="9">
                  <c:v>44509</c:v>
                </c:pt>
                <c:pt idx="10">
                  <c:v>44516</c:v>
                </c:pt>
                <c:pt idx="11">
                  <c:v>44523</c:v>
                </c:pt>
                <c:pt idx="12">
                  <c:v>44530</c:v>
                </c:pt>
                <c:pt idx="13">
                  <c:v>44537</c:v>
                </c:pt>
                <c:pt idx="14">
                  <c:v>44544</c:v>
                </c:pt>
                <c:pt idx="15">
                  <c:v>44551</c:v>
                </c:pt>
                <c:pt idx="16">
                  <c:v>44565</c:v>
                </c:pt>
                <c:pt idx="17">
                  <c:v>44572</c:v>
                </c:pt>
                <c:pt idx="18">
                  <c:v>44586</c:v>
                </c:pt>
                <c:pt idx="19">
                  <c:v>44594</c:v>
                </c:pt>
                <c:pt idx="20">
                  <c:v>44600</c:v>
                </c:pt>
                <c:pt idx="21">
                  <c:v>44607</c:v>
                </c:pt>
                <c:pt idx="22">
                  <c:v>44614</c:v>
                </c:pt>
                <c:pt idx="23">
                  <c:v>44572</c:v>
                </c:pt>
                <c:pt idx="24">
                  <c:v>44586</c:v>
                </c:pt>
                <c:pt idx="25">
                  <c:v>44594</c:v>
                </c:pt>
                <c:pt idx="26">
                  <c:v>44600</c:v>
                </c:pt>
                <c:pt idx="27">
                  <c:v>44607</c:v>
                </c:pt>
                <c:pt idx="28">
                  <c:v>44614</c:v>
                </c:pt>
                <c:pt idx="29">
                  <c:v>44621</c:v>
                </c:pt>
                <c:pt idx="30">
                  <c:v>44628</c:v>
                </c:pt>
                <c:pt idx="31">
                  <c:v>44635</c:v>
                </c:pt>
                <c:pt idx="32">
                  <c:v>44642</c:v>
                </c:pt>
                <c:pt idx="33">
                  <c:v>44649</c:v>
                </c:pt>
                <c:pt idx="34">
                  <c:v>44656</c:v>
                </c:pt>
                <c:pt idx="35">
                  <c:v>44663</c:v>
                </c:pt>
                <c:pt idx="36">
                  <c:v>44670</c:v>
                </c:pt>
                <c:pt idx="37">
                  <c:v>44677</c:v>
                </c:pt>
                <c:pt idx="38">
                  <c:v>44684</c:v>
                </c:pt>
                <c:pt idx="39">
                  <c:v>44691</c:v>
                </c:pt>
                <c:pt idx="40">
                  <c:v>44698</c:v>
                </c:pt>
                <c:pt idx="41">
                  <c:v>44705</c:v>
                </c:pt>
                <c:pt idx="42">
                  <c:v>44712</c:v>
                </c:pt>
                <c:pt idx="43">
                  <c:v>44719</c:v>
                </c:pt>
                <c:pt idx="44">
                  <c:v>44726</c:v>
                </c:pt>
                <c:pt idx="45">
                  <c:v>44733</c:v>
                </c:pt>
                <c:pt idx="46">
                  <c:v>44740</c:v>
                </c:pt>
                <c:pt idx="47">
                  <c:v>44747</c:v>
                </c:pt>
                <c:pt idx="48">
                  <c:v>44754</c:v>
                </c:pt>
                <c:pt idx="49">
                  <c:v>44761</c:v>
                </c:pt>
                <c:pt idx="50">
                  <c:v>44768</c:v>
                </c:pt>
                <c:pt idx="51">
                  <c:v>44775</c:v>
                </c:pt>
                <c:pt idx="52">
                  <c:v>44782</c:v>
                </c:pt>
                <c:pt idx="53">
                  <c:v>44789</c:v>
                </c:pt>
                <c:pt idx="54">
                  <c:v>44796</c:v>
                </c:pt>
                <c:pt idx="55">
                  <c:v>44803</c:v>
                </c:pt>
                <c:pt idx="56">
                  <c:v>44810</c:v>
                </c:pt>
              </c:numCache>
            </c:numRef>
          </c:cat>
          <c:val>
            <c:numRef>
              <c:f>'Data Summary GPD'!$F$34:$F$91</c:f>
              <c:numCache>
                <c:formatCode>#,##0_);[Red]\(#,##0\)</c:formatCode>
                <c:ptCount val="5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09C-4713-91E5-1B1C27D8398C}"/>
            </c:ext>
          </c:extLst>
        </c:ser>
        <c:ser>
          <c:idx val="5"/>
          <c:order val="5"/>
          <c:tx>
            <c:strRef>
              <c:f>'Data Summary GPD'!$H$1:$H$2</c:f>
              <c:strCache>
                <c:ptCount val="2"/>
                <c:pt idx="0">
                  <c:v>Mid Sweetbay</c:v>
                </c:pt>
                <c:pt idx="1">
                  <c:v>8 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'Data Summary GPD'!$A$34:$A$90</c:f>
              <c:numCache>
                <c:formatCode>m/d/yyyy</c:formatCode>
                <c:ptCount val="57"/>
                <c:pt idx="0">
                  <c:v>44446</c:v>
                </c:pt>
                <c:pt idx="1">
                  <c:v>44453</c:v>
                </c:pt>
                <c:pt idx="2">
                  <c:v>44460</c:v>
                </c:pt>
                <c:pt idx="3">
                  <c:v>44466</c:v>
                </c:pt>
                <c:pt idx="4">
                  <c:v>44474</c:v>
                </c:pt>
                <c:pt idx="5">
                  <c:v>44481</c:v>
                </c:pt>
                <c:pt idx="6">
                  <c:v>44488</c:v>
                </c:pt>
                <c:pt idx="7">
                  <c:v>44495</c:v>
                </c:pt>
                <c:pt idx="8">
                  <c:v>44502</c:v>
                </c:pt>
                <c:pt idx="9">
                  <c:v>44509</c:v>
                </c:pt>
                <c:pt idx="10">
                  <c:v>44516</c:v>
                </c:pt>
                <c:pt idx="11">
                  <c:v>44523</c:v>
                </c:pt>
                <c:pt idx="12">
                  <c:v>44530</c:v>
                </c:pt>
                <c:pt idx="13">
                  <c:v>44537</c:v>
                </c:pt>
                <c:pt idx="14">
                  <c:v>44544</c:v>
                </c:pt>
                <c:pt idx="15">
                  <c:v>44551</c:v>
                </c:pt>
                <c:pt idx="16">
                  <c:v>44565</c:v>
                </c:pt>
                <c:pt idx="17">
                  <c:v>44572</c:v>
                </c:pt>
                <c:pt idx="18">
                  <c:v>44586</c:v>
                </c:pt>
                <c:pt idx="19">
                  <c:v>44594</c:v>
                </c:pt>
                <c:pt idx="20">
                  <c:v>44600</c:v>
                </c:pt>
                <c:pt idx="21">
                  <c:v>44607</c:v>
                </c:pt>
                <c:pt idx="22">
                  <c:v>44614</c:v>
                </c:pt>
                <c:pt idx="23">
                  <c:v>44572</c:v>
                </c:pt>
                <c:pt idx="24">
                  <c:v>44586</c:v>
                </c:pt>
                <c:pt idx="25">
                  <c:v>44594</c:v>
                </c:pt>
                <c:pt idx="26">
                  <c:v>44600</c:v>
                </c:pt>
                <c:pt idx="27">
                  <c:v>44607</c:v>
                </c:pt>
                <c:pt idx="28">
                  <c:v>44614</c:v>
                </c:pt>
                <c:pt idx="29">
                  <c:v>44621</c:v>
                </c:pt>
                <c:pt idx="30">
                  <c:v>44628</c:v>
                </c:pt>
                <c:pt idx="31">
                  <c:v>44635</c:v>
                </c:pt>
                <c:pt idx="32">
                  <c:v>44642</c:v>
                </c:pt>
                <c:pt idx="33">
                  <c:v>44649</c:v>
                </c:pt>
                <c:pt idx="34">
                  <c:v>44656</c:v>
                </c:pt>
                <c:pt idx="35">
                  <c:v>44663</c:v>
                </c:pt>
                <c:pt idx="36">
                  <c:v>44670</c:v>
                </c:pt>
                <c:pt idx="37">
                  <c:v>44677</c:v>
                </c:pt>
                <c:pt idx="38">
                  <c:v>44684</c:v>
                </c:pt>
                <c:pt idx="39">
                  <c:v>44691</c:v>
                </c:pt>
                <c:pt idx="40">
                  <c:v>44698</c:v>
                </c:pt>
                <c:pt idx="41">
                  <c:v>44705</c:v>
                </c:pt>
                <c:pt idx="42">
                  <c:v>44712</c:v>
                </c:pt>
                <c:pt idx="43">
                  <c:v>44719</c:v>
                </c:pt>
                <c:pt idx="44">
                  <c:v>44726</c:v>
                </c:pt>
                <c:pt idx="45">
                  <c:v>44733</c:v>
                </c:pt>
                <c:pt idx="46">
                  <c:v>44740</c:v>
                </c:pt>
                <c:pt idx="47">
                  <c:v>44747</c:v>
                </c:pt>
                <c:pt idx="48">
                  <c:v>44754</c:v>
                </c:pt>
                <c:pt idx="49">
                  <c:v>44761</c:v>
                </c:pt>
                <c:pt idx="50">
                  <c:v>44768</c:v>
                </c:pt>
                <c:pt idx="51">
                  <c:v>44775</c:v>
                </c:pt>
                <c:pt idx="52">
                  <c:v>44782</c:v>
                </c:pt>
                <c:pt idx="53">
                  <c:v>44789</c:v>
                </c:pt>
                <c:pt idx="54">
                  <c:v>44796</c:v>
                </c:pt>
                <c:pt idx="55">
                  <c:v>44803</c:v>
                </c:pt>
                <c:pt idx="56">
                  <c:v>44810</c:v>
                </c:pt>
              </c:numCache>
            </c:numRef>
          </c:cat>
          <c:val>
            <c:numRef>
              <c:f>'Data Summary GPD'!$H$34:$H$90</c:f>
              <c:numCache>
                <c:formatCode>#,##0_);[Red]\(#,##0\)</c:formatCode>
                <c:ptCount val="5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298.57142857142856</c:v>
                </c:pt>
                <c:pt idx="19">
                  <c:v>1430</c:v>
                </c:pt>
                <c:pt idx="20">
                  <c:v>1401.6666666666667</c:v>
                </c:pt>
                <c:pt idx="21">
                  <c:v>1390</c:v>
                </c:pt>
                <c:pt idx="22">
                  <c:v>1397.1428571428571</c:v>
                </c:pt>
                <c:pt idx="23">
                  <c:v>1036.6666666666667</c:v>
                </c:pt>
                <c:pt idx="24">
                  <c:v>298.57142857142856</c:v>
                </c:pt>
                <c:pt idx="25">
                  <c:v>1430</c:v>
                </c:pt>
                <c:pt idx="26">
                  <c:v>1401.6666666666667</c:v>
                </c:pt>
                <c:pt idx="27">
                  <c:v>1390</c:v>
                </c:pt>
                <c:pt idx="28">
                  <c:v>1397.1428571428571</c:v>
                </c:pt>
                <c:pt idx="29">
                  <c:v>570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7600</c:v>
                </c:pt>
                <c:pt idx="35">
                  <c:v>8881.4285714285706</c:v>
                </c:pt>
                <c:pt idx="36">
                  <c:v>577.14285714285711</c:v>
                </c:pt>
                <c:pt idx="37">
                  <c:v>4485.7142857142853</c:v>
                </c:pt>
                <c:pt idx="38">
                  <c:v>4471.4285714285716</c:v>
                </c:pt>
                <c:pt idx="39">
                  <c:v>4252.8571428571431</c:v>
                </c:pt>
                <c:pt idx="40">
                  <c:v>1427.1428571428571</c:v>
                </c:pt>
                <c:pt idx="41">
                  <c:v>467.14285714285717</c:v>
                </c:pt>
                <c:pt idx="42">
                  <c:v>468.57142857142856</c:v>
                </c:pt>
                <c:pt idx="43">
                  <c:v>1235.7142857142858</c:v>
                </c:pt>
                <c:pt idx="44">
                  <c:v>1540</c:v>
                </c:pt>
                <c:pt idx="45">
                  <c:v>1290</c:v>
                </c:pt>
                <c:pt idx="46">
                  <c:v>2117.1428571428573</c:v>
                </c:pt>
                <c:pt idx="47">
                  <c:v>897.14285714285711</c:v>
                </c:pt>
                <c:pt idx="48">
                  <c:v>1457.1428571428571</c:v>
                </c:pt>
                <c:pt idx="49">
                  <c:v>1440</c:v>
                </c:pt>
                <c:pt idx="50">
                  <c:v>1230</c:v>
                </c:pt>
                <c:pt idx="51">
                  <c:v>327.14285714285717</c:v>
                </c:pt>
                <c:pt idx="52">
                  <c:v>590</c:v>
                </c:pt>
                <c:pt idx="53">
                  <c:v>18.571428571428573</c:v>
                </c:pt>
                <c:pt idx="54">
                  <c:v>274.28571428571428</c:v>
                </c:pt>
                <c:pt idx="55">
                  <c:v>422.85714285714283</c:v>
                </c:pt>
                <c:pt idx="56">
                  <c:v>371.42857142857144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09C-4713-91E5-1B1C27D8398C}"/>
            </c:ext>
          </c:extLst>
        </c:ser>
        <c:ser>
          <c:idx val="6"/>
          <c:order val="6"/>
          <c:tx>
            <c:strRef>
              <c:f>'Data Summary GPD'!$K$1:$K$2</c:f>
              <c:strCache>
                <c:ptCount val="2"/>
                <c:pt idx="0">
                  <c:v>Beanfield</c:v>
                </c:pt>
                <c:pt idx="1">
                  <c:v>11 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'Data Summary GPD'!$A$34:$A$90</c:f>
              <c:numCache>
                <c:formatCode>m/d/yyyy</c:formatCode>
                <c:ptCount val="57"/>
                <c:pt idx="0">
                  <c:v>44446</c:v>
                </c:pt>
                <c:pt idx="1">
                  <c:v>44453</c:v>
                </c:pt>
                <c:pt idx="2">
                  <c:v>44460</c:v>
                </c:pt>
                <c:pt idx="3">
                  <c:v>44466</c:v>
                </c:pt>
                <c:pt idx="4">
                  <c:v>44474</c:v>
                </c:pt>
                <c:pt idx="5">
                  <c:v>44481</c:v>
                </c:pt>
                <c:pt idx="6">
                  <c:v>44488</c:v>
                </c:pt>
                <c:pt idx="7">
                  <c:v>44495</c:v>
                </c:pt>
                <c:pt idx="8">
                  <c:v>44502</c:v>
                </c:pt>
                <c:pt idx="9">
                  <c:v>44509</c:v>
                </c:pt>
                <c:pt idx="10">
                  <c:v>44516</c:v>
                </c:pt>
                <c:pt idx="11">
                  <c:v>44523</c:v>
                </c:pt>
                <c:pt idx="12">
                  <c:v>44530</c:v>
                </c:pt>
                <c:pt idx="13">
                  <c:v>44537</c:v>
                </c:pt>
                <c:pt idx="14">
                  <c:v>44544</c:v>
                </c:pt>
                <c:pt idx="15">
                  <c:v>44551</c:v>
                </c:pt>
                <c:pt idx="16">
                  <c:v>44565</c:v>
                </c:pt>
                <c:pt idx="17">
                  <c:v>44572</c:v>
                </c:pt>
                <c:pt idx="18">
                  <c:v>44586</c:v>
                </c:pt>
                <c:pt idx="19">
                  <c:v>44594</c:v>
                </c:pt>
                <c:pt idx="20">
                  <c:v>44600</c:v>
                </c:pt>
                <c:pt idx="21">
                  <c:v>44607</c:v>
                </c:pt>
                <c:pt idx="22">
                  <c:v>44614</c:v>
                </c:pt>
                <c:pt idx="23">
                  <c:v>44572</c:v>
                </c:pt>
                <c:pt idx="24">
                  <c:v>44586</c:v>
                </c:pt>
                <c:pt idx="25">
                  <c:v>44594</c:v>
                </c:pt>
                <c:pt idx="26">
                  <c:v>44600</c:v>
                </c:pt>
                <c:pt idx="27">
                  <c:v>44607</c:v>
                </c:pt>
                <c:pt idx="28">
                  <c:v>44614</c:v>
                </c:pt>
                <c:pt idx="29">
                  <c:v>44621</c:v>
                </c:pt>
                <c:pt idx="30">
                  <c:v>44628</c:v>
                </c:pt>
                <c:pt idx="31">
                  <c:v>44635</c:v>
                </c:pt>
                <c:pt idx="32">
                  <c:v>44642</c:v>
                </c:pt>
                <c:pt idx="33">
                  <c:v>44649</c:v>
                </c:pt>
                <c:pt idx="34">
                  <c:v>44656</c:v>
                </c:pt>
                <c:pt idx="35">
                  <c:v>44663</c:v>
                </c:pt>
                <c:pt idx="36">
                  <c:v>44670</c:v>
                </c:pt>
                <c:pt idx="37">
                  <c:v>44677</c:v>
                </c:pt>
                <c:pt idx="38">
                  <c:v>44684</c:v>
                </c:pt>
                <c:pt idx="39">
                  <c:v>44691</c:v>
                </c:pt>
                <c:pt idx="40">
                  <c:v>44698</c:v>
                </c:pt>
                <c:pt idx="41">
                  <c:v>44705</c:v>
                </c:pt>
                <c:pt idx="42">
                  <c:v>44712</c:v>
                </c:pt>
                <c:pt idx="43">
                  <c:v>44719</c:v>
                </c:pt>
                <c:pt idx="44">
                  <c:v>44726</c:v>
                </c:pt>
                <c:pt idx="45">
                  <c:v>44733</c:v>
                </c:pt>
                <c:pt idx="46">
                  <c:v>44740</c:v>
                </c:pt>
                <c:pt idx="47">
                  <c:v>44747</c:v>
                </c:pt>
                <c:pt idx="48">
                  <c:v>44754</c:v>
                </c:pt>
                <c:pt idx="49">
                  <c:v>44761</c:v>
                </c:pt>
                <c:pt idx="50">
                  <c:v>44768</c:v>
                </c:pt>
                <c:pt idx="51">
                  <c:v>44775</c:v>
                </c:pt>
                <c:pt idx="52">
                  <c:v>44782</c:v>
                </c:pt>
                <c:pt idx="53">
                  <c:v>44789</c:v>
                </c:pt>
                <c:pt idx="54">
                  <c:v>44796</c:v>
                </c:pt>
                <c:pt idx="55">
                  <c:v>44803</c:v>
                </c:pt>
                <c:pt idx="56">
                  <c:v>44810</c:v>
                </c:pt>
              </c:numCache>
            </c:numRef>
          </c:cat>
          <c:val>
            <c:numRef>
              <c:f>'Data Summary GPD'!#REF!</c:f>
              <c:numCache>
                <c:formatCode>General</c:formatCode>
                <c:ptCount val="5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F09C-4713-91E5-1B1C27D8398C}"/>
            </c:ext>
          </c:extLst>
        </c:ser>
        <c:ser>
          <c:idx val="7"/>
          <c:order val="7"/>
          <c:tx>
            <c:strRef>
              <c:f>'Data Summary GPD'!$L$1:$L$2</c:f>
              <c:strCache>
                <c:ptCount val="2"/>
                <c:pt idx="0">
                  <c:v>upper Gingerroot</c:v>
                </c:pt>
                <c:pt idx="1">
                  <c:v>12 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'Data Summary GPD'!$A$34:$A$90</c:f>
              <c:numCache>
                <c:formatCode>m/d/yyyy</c:formatCode>
                <c:ptCount val="57"/>
                <c:pt idx="0">
                  <c:v>44446</c:v>
                </c:pt>
                <c:pt idx="1">
                  <c:v>44453</c:v>
                </c:pt>
                <c:pt idx="2">
                  <c:v>44460</c:v>
                </c:pt>
                <c:pt idx="3">
                  <c:v>44466</c:v>
                </c:pt>
                <c:pt idx="4">
                  <c:v>44474</c:v>
                </c:pt>
                <c:pt idx="5">
                  <c:v>44481</c:v>
                </c:pt>
                <c:pt idx="6">
                  <c:v>44488</c:v>
                </c:pt>
                <c:pt idx="7">
                  <c:v>44495</c:v>
                </c:pt>
                <c:pt idx="8">
                  <c:v>44502</c:v>
                </c:pt>
                <c:pt idx="9">
                  <c:v>44509</c:v>
                </c:pt>
                <c:pt idx="10">
                  <c:v>44516</c:v>
                </c:pt>
                <c:pt idx="11">
                  <c:v>44523</c:v>
                </c:pt>
                <c:pt idx="12">
                  <c:v>44530</c:v>
                </c:pt>
                <c:pt idx="13">
                  <c:v>44537</c:v>
                </c:pt>
                <c:pt idx="14">
                  <c:v>44544</c:v>
                </c:pt>
                <c:pt idx="15">
                  <c:v>44551</c:v>
                </c:pt>
                <c:pt idx="16">
                  <c:v>44565</c:v>
                </c:pt>
                <c:pt idx="17">
                  <c:v>44572</c:v>
                </c:pt>
                <c:pt idx="18">
                  <c:v>44586</c:v>
                </c:pt>
                <c:pt idx="19">
                  <c:v>44594</c:v>
                </c:pt>
                <c:pt idx="20">
                  <c:v>44600</c:v>
                </c:pt>
                <c:pt idx="21">
                  <c:v>44607</c:v>
                </c:pt>
                <c:pt idx="22">
                  <c:v>44614</c:v>
                </c:pt>
                <c:pt idx="23">
                  <c:v>44572</c:v>
                </c:pt>
                <c:pt idx="24">
                  <c:v>44586</c:v>
                </c:pt>
                <c:pt idx="25">
                  <c:v>44594</c:v>
                </c:pt>
                <c:pt idx="26">
                  <c:v>44600</c:v>
                </c:pt>
                <c:pt idx="27">
                  <c:v>44607</c:v>
                </c:pt>
                <c:pt idx="28">
                  <c:v>44614</c:v>
                </c:pt>
                <c:pt idx="29">
                  <c:v>44621</c:v>
                </c:pt>
                <c:pt idx="30">
                  <c:v>44628</c:v>
                </c:pt>
                <c:pt idx="31">
                  <c:v>44635</c:v>
                </c:pt>
                <c:pt idx="32">
                  <c:v>44642</c:v>
                </c:pt>
                <c:pt idx="33">
                  <c:v>44649</c:v>
                </c:pt>
                <c:pt idx="34">
                  <c:v>44656</c:v>
                </c:pt>
                <c:pt idx="35">
                  <c:v>44663</c:v>
                </c:pt>
                <c:pt idx="36">
                  <c:v>44670</c:v>
                </c:pt>
                <c:pt idx="37">
                  <c:v>44677</c:v>
                </c:pt>
                <c:pt idx="38">
                  <c:v>44684</c:v>
                </c:pt>
                <c:pt idx="39">
                  <c:v>44691</c:v>
                </c:pt>
                <c:pt idx="40">
                  <c:v>44698</c:v>
                </c:pt>
                <c:pt idx="41">
                  <c:v>44705</c:v>
                </c:pt>
                <c:pt idx="42">
                  <c:v>44712</c:v>
                </c:pt>
                <c:pt idx="43">
                  <c:v>44719</c:v>
                </c:pt>
                <c:pt idx="44">
                  <c:v>44726</c:v>
                </c:pt>
                <c:pt idx="45">
                  <c:v>44733</c:v>
                </c:pt>
                <c:pt idx="46">
                  <c:v>44740</c:v>
                </c:pt>
                <c:pt idx="47">
                  <c:v>44747</c:v>
                </c:pt>
                <c:pt idx="48">
                  <c:v>44754</c:v>
                </c:pt>
                <c:pt idx="49">
                  <c:v>44761</c:v>
                </c:pt>
                <c:pt idx="50">
                  <c:v>44768</c:v>
                </c:pt>
                <c:pt idx="51">
                  <c:v>44775</c:v>
                </c:pt>
                <c:pt idx="52">
                  <c:v>44782</c:v>
                </c:pt>
                <c:pt idx="53">
                  <c:v>44789</c:v>
                </c:pt>
                <c:pt idx="54">
                  <c:v>44796</c:v>
                </c:pt>
                <c:pt idx="55">
                  <c:v>44803</c:v>
                </c:pt>
                <c:pt idx="56">
                  <c:v>44810</c:v>
                </c:pt>
              </c:numCache>
            </c:numRef>
          </c:cat>
          <c:val>
            <c:numRef>
              <c:f>'Data Summary GPD'!$K$34:$K$90</c:f>
              <c:numCache>
                <c:formatCode>#,##0_);[Red]\(#,##0\)</c:formatCode>
                <c:ptCount val="57"/>
                <c:pt idx="0">
                  <c:v>9169</c:v>
                </c:pt>
                <c:pt idx="1">
                  <c:v>11000</c:v>
                </c:pt>
                <c:pt idx="2">
                  <c:v>11466.571428571429</c:v>
                </c:pt>
                <c:pt idx="3">
                  <c:v>11426.833333333334</c:v>
                </c:pt>
                <c:pt idx="4">
                  <c:v>11409.875</c:v>
                </c:pt>
                <c:pt idx="5">
                  <c:v>11366.714285714286</c:v>
                </c:pt>
                <c:pt idx="6">
                  <c:v>11366.142857142857</c:v>
                </c:pt>
                <c:pt idx="7">
                  <c:v>11200.142857142857</c:v>
                </c:pt>
                <c:pt idx="8">
                  <c:v>11494.714285714286</c:v>
                </c:pt>
                <c:pt idx="9">
                  <c:v>11323.142857142857</c:v>
                </c:pt>
                <c:pt idx="10">
                  <c:v>11279.142857142857</c:v>
                </c:pt>
                <c:pt idx="11">
                  <c:v>11233.714285714286</c:v>
                </c:pt>
                <c:pt idx="12">
                  <c:v>11225.857142857143</c:v>
                </c:pt>
                <c:pt idx="13">
                  <c:v>11796.571428571429</c:v>
                </c:pt>
                <c:pt idx="14">
                  <c:v>10926.285714285714</c:v>
                </c:pt>
                <c:pt idx="15">
                  <c:v>11002.285714285714</c:v>
                </c:pt>
                <c:pt idx="16">
                  <c:v>11344.714285714286</c:v>
                </c:pt>
                <c:pt idx="17">
                  <c:v>11402.571428571429</c:v>
                </c:pt>
                <c:pt idx="18">
                  <c:v>11142.857142857143</c:v>
                </c:pt>
                <c:pt idx="19">
                  <c:v>10955</c:v>
                </c:pt>
                <c:pt idx="20">
                  <c:v>10805</c:v>
                </c:pt>
                <c:pt idx="21">
                  <c:v>10871.571428571429</c:v>
                </c:pt>
                <c:pt idx="22">
                  <c:v>11198.714285714286</c:v>
                </c:pt>
                <c:pt idx="23">
                  <c:v>11022.904761904761</c:v>
                </c:pt>
                <c:pt idx="24">
                  <c:v>11142.857142857143</c:v>
                </c:pt>
                <c:pt idx="25">
                  <c:v>10955</c:v>
                </c:pt>
                <c:pt idx="26">
                  <c:v>10805</c:v>
                </c:pt>
                <c:pt idx="27">
                  <c:v>10871.571428571429</c:v>
                </c:pt>
                <c:pt idx="28">
                  <c:v>11198.714285714286</c:v>
                </c:pt>
                <c:pt idx="29">
                  <c:v>7446.8571428571431</c:v>
                </c:pt>
                <c:pt idx="30">
                  <c:v>11665.428571428571</c:v>
                </c:pt>
                <c:pt idx="31">
                  <c:v>11014</c:v>
                </c:pt>
                <c:pt idx="32">
                  <c:v>11916.857142857143</c:v>
                </c:pt>
                <c:pt idx="33">
                  <c:v>0</c:v>
                </c:pt>
                <c:pt idx="34">
                  <c:v>23839.857142857141</c:v>
                </c:pt>
                <c:pt idx="35">
                  <c:v>11733.285714285714</c:v>
                </c:pt>
                <c:pt idx="36">
                  <c:v>11093.142857142857</c:v>
                </c:pt>
                <c:pt idx="37">
                  <c:v>11144.857142857143</c:v>
                </c:pt>
                <c:pt idx="38">
                  <c:v>11433.285714285714</c:v>
                </c:pt>
                <c:pt idx="39">
                  <c:v>15164.857142857143</c:v>
                </c:pt>
                <c:pt idx="40">
                  <c:v>3827.2857142857142</c:v>
                </c:pt>
                <c:pt idx="41">
                  <c:v>11194.285714285714</c:v>
                </c:pt>
                <c:pt idx="42">
                  <c:v>11221.285714285714</c:v>
                </c:pt>
                <c:pt idx="43">
                  <c:v>6348.4285714285716</c:v>
                </c:pt>
                <c:pt idx="44">
                  <c:v>14375.428571428571</c:v>
                </c:pt>
                <c:pt idx="45">
                  <c:v>10792</c:v>
                </c:pt>
                <c:pt idx="46">
                  <c:v>3328.5714285714284</c:v>
                </c:pt>
                <c:pt idx="47">
                  <c:v>16237.142857142857</c:v>
                </c:pt>
                <c:pt idx="48">
                  <c:v>9626.4285714285706</c:v>
                </c:pt>
                <c:pt idx="49">
                  <c:v>9507.8571428571431</c:v>
                </c:pt>
                <c:pt idx="50">
                  <c:v>9434.8571428571431</c:v>
                </c:pt>
                <c:pt idx="51">
                  <c:v>6279.4285714285716</c:v>
                </c:pt>
                <c:pt idx="52">
                  <c:v>12863.428571428571</c:v>
                </c:pt>
                <c:pt idx="53">
                  <c:v>5708</c:v>
                </c:pt>
                <c:pt idx="54">
                  <c:v>8557.1428571428569</c:v>
                </c:pt>
                <c:pt idx="55">
                  <c:v>3942.8571428571427</c:v>
                </c:pt>
                <c:pt idx="56">
                  <c:v>13043.142857142857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F09C-4713-91E5-1B1C27D8398C}"/>
            </c:ext>
          </c:extLst>
        </c:ser>
        <c:ser>
          <c:idx val="8"/>
          <c:order val="8"/>
          <c:tx>
            <c:strRef>
              <c:f>'Data Summary GPD'!$L$1:$L$2</c:f>
              <c:strCache>
                <c:ptCount val="2"/>
                <c:pt idx="0">
                  <c:v>upper Gingerroot</c:v>
                </c:pt>
                <c:pt idx="1">
                  <c:v>12 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'Data Summary GPD'!$A$34:$A$90</c:f>
              <c:numCache>
                <c:formatCode>m/d/yyyy</c:formatCode>
                <c:ptCount val="57"/>
                <c:pt idx="0">
                  <c:v>44446</c:v>
                </c:pt>
                <c:pt idx="1">
                  <c:v>44453</c:v>
                </c:pt>
                <c:pt idx="2">
                  <c:v>44460</c:v>
                </c:pt>
                <c:pt idx="3">
                  <c:v>44466</c:v>
                </c:pt>
                <c:pt idx="4">
                  <c:v>44474</c:v>
                </c:pt>
                <c:pt idx="5">
                  <c:v>44481</c:v>
                </c:pt>
                <c:pt idx="6">
                  <c:v>44488</c:v>
                </c:pt>
                <c:pt idx="7">
                  <c:v>44495</c:v>
                </c:pt>
                <c:pt idx="8">
                  <c:v>44502</c:v>
                </c:pt>
                <c:pt idx="9">
                  <c:v>44509</c:v>
                </c:pt>
                <c:pt idx="10">
                  <c:v>44516</c:v>
                </c:pt>
                <c:pt idx="11">
                  <c:v>44523</c:v>
                </c:pt>
                <c:pt idx="12">
                  <c:v>44530</c:v>
                </c:pt>
                <c:pt idx="13">
                  <c:v>44537</c:v>
                </c:pt>
                <c:pt idx="14">
                  <c:v>44544</c:v>
                </c:pt>
                <c:pt idx="15">
                  <c:v>44551</c:v>
                </c:pt>
                <c:pt idx="16">
                  <c:v>44565</c:v>
                </c:pt>
                <c:pt idx="17">
                  <c:v>44572</c:v>
                </c:pt>
                <c:pt idx="18">
                  <c:v>44586</c:v>
                </c:pt>
                <c:pt idx="19">
                  <c:v>44594</c:v>
                </c:pt>
                <c:pt idx="20">
                  <c:v>44600</c:v>
                </c:pt>
                <c:pt idx="21">
                  <c:v>44607</c:v>
                </c:pt>
                <c:pt idx="22">
                  <c:v>44614</c:v>
                </c:pt>
                <c:pt idx="23">
                  <c:v>44572</c:v>
                </c:pt>
                <c:pt idx="24">
                  <c:v>44586</c:v>
                </c:pt>
                <c:pt idx="25">
                  <c:v>44594</c:v>
                </c:pt>
                <c:pt idx="26">
                  <c:v>44600</c:v>
                </c:pt>
                <c:pt idx="27">
                  <c:v>44607</c:v>
                </c:pt>
                <c:pt idx="28">
                  <c:v>44614</c:v>
                </c:pt>
                <c:pt idx="29">
                  <c:v>44621</c:v>
                </c:pt>
                <c:pt idx="30">
                  <c:v>44628</c:v>
                </c:pt>
                <c:pt idx="31">
                  <c:v>44635</c:v>
                </c:pt>
                <c:pt idx="32">
                  <c:v>44642</c:v>
                </c:pt>
                <c:pt idx="33">
                  <c:v>44649</c:v>
                </c:pt>
                <c:pt idx="34">
                  <c:v>44656</c:v>
                </c:pt>
                <c:pt idx="35">
                  <c:v>44663</c:v>
                </c:pt>
                <c:pt idx="36">
                  <c:v>44670</c:v>
                </c:pt>
                <c:pt idx="37">
                  <c:v>44677</c:v>
                </c:pt>
                <c:pt idx="38">
                  <c:v>44684</c:v>
                </c:pt>
                <c:pt idx="39">
                  <c:v>44691</c:v>
                </c:pt>
                <c:pt idx="40">
                  <c:v>44698</c:v>
                </c:pt>
                <c:pt idx="41">
                  <c:v>44705</c:v>
                </c:pt>
                <c:pt idx="42">
                  <c:v>44712</c:v>
                </c:pt>
                <c:pt idx="43">
                  <c:v>44719</c:v>
                </c:pt>
                <c:pt idx="44">
                  <c:v>44726</c:v>
                </c:pt>
                <c:pt idx="45">
                  <c:v>44733</c:v>
                </c:pt>
                <c:pt idx="46">
                  <c:v>44740</c:v>
                </c:pt>
                <c:pt idx="47">
                  <c:v>44747</c:v>
                </c:pt>
                <c:pt idx="48">
                  <c:v>44754</c:v>
                </c:pt>
                <c:pt idx="49">
                  <c:v>44761</c:v>
                </c:pt>
                <c:pt idx="50">
                  <c:v>44768</c:v>
                </c:pt>
                <c:pt idx="51">
                  <c:v>44775</c:v>
                </c:pt>
                <c:pt idx="52">
                  <c:v>44782</c:v>
                </c:pt>
                <c:pt idx="53">
                  <c:v>44789</c:v>
                </c:pt>
                <c:pt idx="54">
                  <c:v>44796</c:v>
                </c:pt>
                <c:pt idx="55">
                  <c:v>44803</c:v>
                </c:pt>
                <c:pt idx="56">
                  <c:v>44810</c:v>
                </c:pt>
              </c:numCache>
            </c:numRef>
          </c:cat>
          <c:val>
            <c:numRef>
              <c:f>'Data Summary GPD'!$L$34:$L$90</c:f>
              <c:numCache>
                <c:formatCode>#,##0_);[Red]\(#,##0\)</c:formatCode>
                <c:ptCount val="57"/>
                <c:pt idx="0">
                  <c:v>11097.142857142857</c:v>
                </c:pt>
                <c:pt idx="1">
                  <c:v>11584.285714285714</c:v>
                </c:pt>
                <c:pt idx="2">
                  <c:v>11654.285714285714</c:v>
                </c:pt>
                <c:pt idx="3">
                  <c:v>11193.333333333334</c:v>
                </c:pt>
                <c:pt idx="4">
                  <c:v>11056.25</c:v>
                </c:pt>
                <c:pt idx="5">
                  <c:v>11594.285714285714</c:v>
                </c:pt>
                <c:pt idx="6">
                  <c:v>11524.285714285714</c:v>
                </c:pt>
                <c:pt idx="7">
                  <c:v>11527.142857142857</c:v>
                </c:pt>
                <c:pt idx="8">
                  <c:v>10701.428571428571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1928.5714285714287</c:v>
                </c:pt>
                <c:pt idx="13">
                  <c:v>20498.571428571428</c:v>
                </c:pt>
                <c:pt idx="14">
                  <c:v>18972.857142857141</c:v>
                </c:pt>
                <c:pt idx="15">
                  <c:v>14190</c:v>
                </c:pt>
                <c:pt idx="16">
                  <c:v>17531.428571428572</c:v>
                </c:pt>
                <c:pt idx="17">
                  <c:v>17685.714285714286</c:v>
                </c:pt>
                <c:pt idx="18">
                  <c:v>16897.857142857141</c:v>
                </c:pt>
                <c:pt idx="19">
                  <c:v>13086.25</c:v>
                </c:pt>
                <c:pt idx="20">
                  <c:v>20133.333333333332</c:v>
                </c:pt>
                <c:pt idx="21">
                  <c:v>16454.285714285714</c:v>
                </c:pt>
                <c:pt idx="22">
                  <c:v>15795.714285714286</c:v>
                </c:pt>
                <c:pt idx="23">
                  <c:v>16376.428571428571</c:v>
                </c:pt>
                <c:pt idx="24">
                  <c:v>16897.857142857141</c:v>
                </c:pt>
                <c:pt idx="25">
                  <c:v>13086.25</c:v>
                </c:pt>
                <c:pt idx="26">
                  <c:v>20133.333333333332</c:v>
                </c:pt>
                <c:pt idx="27">
                  <c:v>16454.285714285714</c:v>
                </c:pt>
                <c:pt idx="28">
                  <c:v>15795.714285714286</c:v>
                </c:pt>
                <c:pt idx="29">
                  <c:v>14047.142857142857</c:v>
                </c:pt>
                <c:pt idx="30">
                  <c:v>17227.142857142859</c:v>
                </c:pt>
                <c:pt idx="31">
                  <c:v>16504.285714285714</c:v>
                </c:pt>
                <c:pt idx="32">
                  <c:v>17342.857142857141</c:v>
                </c:pt>
                <c:pt idx="33">
                  <c:v>17265.714285714286</c:v>
                </c:pt>
                <c:pt idx="34">
                  <c:v>17342.857142857141</c:v>
                </c:pt>
                <c:pt idx="35">
                  <c:v>17018.571428571428</c:v>
                </c:pt>
                <c:pt idx="36">
                  <c:v>13750</c:v>
                </c:pt>
                <c:pt idx="37">
                  <c:v>0</c:v>
                </c:pt>
                <c:pt idx="38">
                  <c:v>12902.857142857143</c:v>
                </c:pt>
                <c:pt idx="39">
                  <c:v>29344.285714285714</c:v>
                </c:pt>
                <c:pt idx="40">
                  <c:v>27571.428571428572</c:v>
                </c:pt>
                <c:pt idx="41">
                  <c:v>29075.714285714286</c:v>
                </c:pt>
                <c:pt idx="42">
                  <c:v>24934.285714285714</c:v>
                </c:pt>
                <c:pt idx="43">
                  <c:v>25632.857142857141</c:v>
                </c:pt>
                <c:pt idx="44">
                  <c:v>26041.428571428572</c:v>
                </c:pt>
                <c:pt idx="45">
                  <c:v>23461.428571428572</c:v>
                </c:pt>
                <c:pt idx="46">
                  <c:v>21912.857142857141</c:v>
                </c:pt>
                <c:pt idx="47">
                  <c:v>20687.142857142859</c:v>
                </c:pt>
                <c:pt idx="48">
                  <c:v>19594.285714285714</c:v>
                </c:pt>
                <c:pt idx="49">
                  <c:v>19290</c:v>
                </c:pt>
                <c:pt idx="50">
                  <c:v>19357.142857142859</c:v>
                </c:pt>
                <c:pt idx="51">
                  <c:v>19531.428571428572</c:v>
                </c:pt>
                <c:pt idx="52">
                  <c:v>19360</c:v>
                </c:pt>
                <c:pt idx="53">
                  <c:v>19340</c:v>
                </c:pt>
                <c:pt idx="54">
                  <c:v>19187.142857142859</c:v>
                </c:pt>
                <c:pt idx="55">
                  <c:v>19341.428571428572</c:v>
                </c:pt>
                <c:pt idx="56">
                  <c:v>18978.571428571428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F09C-4713-91E5-1B1C27D8398C}"/>
            </c:ext>
          </c:extLst>
        </c:ser>
        <c:ser>
          <c:idx val="9"/>
          <c:order val="9"/>
          <c:tx>
            <c:strRef>
              <c:f>'Data Summary GPD'!$M$1:$M$2</c:f>
              <c:strCache>
                <c:ptCount val="2"/>
                <c:pt idx="0">
                  <c:v>King/Sweetbay</c:v>
                </c:pt>
                <c:pt idx="1">
                  <c:v>13 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'Data Summary GPD'!$A$34:$A$90</c:f>
              <c:numCache>
                <c:formatCode>m/d/yyyy</c:formatCode>
                <c:ptCount val="57"/>
                <c:pt idx="0">
                  <c:v>44446</c:v>
                </c:pt>
                <c:pt idx="1">
                  <c:v>44453</c:v>
                </c:pt>
                <c:pt idx="2">
                  <c:v>44460</c:v>
                </c:pt>
                <c:pt idx="3">
                  <c:v>44466</c:v>
                </c:pt>
                <c:pt idx="4">
                  <c:v>44474</c:v>
                </c:pt>
                <c:pt idx="5">
                  <c:v>44481</c:v>
                </c:pt>
                <c:pt idx="6">
                  <c:v>44488</c:v>
                </c:pt>
                <c:pt idx="7">
                  <c:v>44495</c:v>
                </c:pt>
                <c:pt idx="8">
                  <c:v>44502</c:v>
                </c:pt>
                <c:pt idx="9">
                  <c:v>44509</c:v>
                </c:pt>
                <c:pt idx="10">
                  <c:v>44516</c:v>
                </c:pt>
                <c:pt idx="11">
                  <c:v>44523</c:v>
                </c:pt>
                <c:pt idx="12">
                  <c:v>44530</c:v>
                </c:pt>
                <c:pt idx="13">
                  <c:v>44537</c:v>
                </c:pt>
                <c:pt idx="14">
                  <c:v>44544</c:v>
                </c:pt>
                <c:pt idx="15">
                  <c:v>44551</c:v>
                </c:pt>
                <c:pt idx="16">
                  <c:v>44565</c:v>
                </c:pt>
                <c:pt idx="17">
                  <c:v>44572</c:v>
                </c:pt>
                <c:pt idx="18">
                  <c:v>44586</c:v>
                </c:pt>
                <c:pt idx="19">
                  <c:v>44594</c:v>
                </c:pt>
                <c:pt idx="20">
                  <c:v>44600</c:v>
                </c:pt>
                <c:pt idx="21">
                  <c:v>44607</c:v>
                </c:pt>
                <c:pt idx="22">
                  <c:v>44614</c:v>
                </c:pt>
                <c:pt idx="23">
                  <c:v>44572</c:v>
                </c:pt>
                <c:pt idx="24">
                  <c:v>44586</c:v>
                </c:pt>
                <c:pt idx="25">
                  <c:v>44594</c:v>
                </c:pt>
                <c:pt idx="26">
                  <c:v>44600</c:v>
                </c:pt>
                <c:pt idx="27">
                  <c:v>44607</c:v>
                </c:pt>
                <c:pt idx="28">
                  <c:v>44614</c:v>
                </c:pt>
                <c:pt idx="29">
                  <c:v>44621</c:v>
                </c:pt>
                <c:pt idx="30">
                  <c:v>44628</c:v>
                </c:pt>
                <c:pt idx="31">
                  <c:v>44635</c:v>
                </c:pt>
                <c:pt idx="32">
                  <c:v>44642</c:v>
                </c:pt>
                <c:pt idx="33">
                  <c:v>44649</c:v>
                </c:pt>
                <c:pt idx="34">
                  <c:v>44656</c:v>
                </c:pt>
                <c:pt idx="35">
                  <c:v>44663</c:v>
                </c:pt>
                <c:pt idx="36">
                  <c:v>44670</c:v>
                </c:pt>
                <c:pt idx="37">
                  <c:v>44677</c:v>
                </c:pt>
                <c:pt idx="38">
                  <c:v>44684</c:v>
                </c:pt>
                <c:pt idx="39">
                  <c:v>44691</c:v>
                </c:pt>
                <c:pt idx="40">
                  <c:v>44698</c:v>
                </c:pt>
                <c:pt idx="41">
                  <c:v>44705</c:v>
                </c:pt>
                <c:pt idx="42">
                  <c:v>44712</c:v>
                </c:pt>
                <c:pt idx="43">
                  <c:v>44719</c:v>
                </c:pt>
                <c:pt idx="44">
                  <c:v>44726</c:v>
                </c:pt>
                <c:pt idx="45">
                  <c:v>44733</c:v>
                </c:pt>
                <c:pt idx="46">
                  <c:v>44740</c:v>
                </c:pt>
                <c:pt idx="47">
                  <c:v>44747</c:v>
                </c:pt>
                <c:pt idx="48">
                  <c:v>44754</c:v>
                </c:pt>
                <c:pt idx="49">
                  <c:v>44761</c:v>
                </c:pt>
                <c:pt idx="50">
                  <c:v>44768</c:v>
                </c:pt>
                <c:pt idx="51">
                  <c:v>44775</c:v>
                </c:pt>
                <c:pt idx="52">
                  <c:v>44782</c:v>
                </c:pt>
                <c:pt idx="53">
                  <c:v>44789</c:v>
                </c:pt>
                <c:pt idx="54">
                  <c:v>44796</c:v>
                </c:pt>
                <c:pt idx="55">
                  <c:v>44803</c:v>
                </c:pt>
                <c:pt idx="56">
                  <c:v>44810</c:v>
                </c:pt>
              </c:numCache>
            </c:numRef>
          </c:cat>
          <c:val>
            <c:numRef>
              <c:f>'Data Summary GPD'!$M$34:$M$90</c:f>
              <c:numCache>
                <c:formatCode>#,##0_);[Red]\(#,##0\)</c:formatCode>
                <c:ptCount val="57"/>
                <c:pt idx="0">
                  <c:v>10645.714285714286</c:v>
                </c:pt>
                <c:pt idx="1">
                  <c:v>10048.571428571429</c:v>
                </c:pt>
                <c:pt idx="2">
                  <c:v>11185.714285714286</c:v>
                </c:pt>
                <c:pt idx="3">
                  <c:v>10556.666666666666</c:v>
                </c:pt>
                <c:pt idx="4">
                  <c:v>10556.25</c:v>
                </c:pt>
                <c:pt idx="5">
                  <c:v>10254.285714285714</c:v>
                </c:pt>
                <c:pt idx="6">
                  <c:v>9835.7142857142862</c:v>
                </c:pt>
                <c:pt idx="7">
                  <c:v>9791.4285714285706</c:v>
                </c:pt>
                <c:pt idx="8">
                  <c:v>9871.4285714285706</c:v>
                </c:pt>
                <c:pt idx="9">
                  <c:v>9515.7142857142862</c:v>
                </c:pt>
                <c:pt idx="10">
                  <c:v>9998.5714285714294</c:v>
                </c:pt>
                <c:pt idx="11">
                  <c:v>9702.8571428571431</c:v>
                </c:pt>
                <c:pt idx="12">
                  <c:v>9748.5714285714294</c:v>
                </c:pt>
                <c:pt idx="13">
                  <c:v>10434.285714285714</c:v>
                </c:pt>
                <c:pt idx="14">
                  <c:v>11125.714285714286</c:v>
                </c:pt>
                <c:pt idx="15">
                  <c:v>8025.7142857142853</c:v>
                </c:pt>
                <c:pt idx="16">
                  <c:v>9997.1428571428569</c:v>
                </c:pt>
                <c:pt idx="17">
                  <c:v>10087.142857142857</c:v>
                </c:pt>
                <c:pt idx="18">
                  <c:v>9845</c:v>
                </c:pt>
                <c:pt idx="19">
                  <c:v>7271.25</c:v>
                </c:pt>
                <c:pt idx="20">
                  <c:v>12960</c:v>
                </c:pt>
                <c:pt idx="21">
                  <c:v>9712.8571428571431</c:v>
                </c:pt>
                <c:pt idx="22">
                  <c:v>10105.714285714286</c:v>
                </c:pt>
                <c:pt idx="23">
                  <c:v>9821.1904761904771</c:v>
                </c:pt>
                <c:pt idx="24">
                  <c:v>9845</c:v>
                </c:pt>
                <c:pt idx="25">
                  <c:v>7271.25</c:v>
                </c:pt>
                <c:pt idx="26">
                  <c:v>12960</c:v>
                </c:pt>
                <c:pt idx="27">
                  <c:v>9712.8571428571431</c:v>
                </c:pt>
                <c:pt idx="28">
                  <c:v>10105.714285714286</c:v>
                </c:pt>
                <c:pt idx="29">
                  <c:v>2838.5714285714284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2888.1428571428573</c:v>
                </c:pt>
                <c:pt idx="35">
                  <c:v>9184.4285714285706</c:v>
                </c:pt>
                <c:pt idx="36">
                  <c:v>14065.142857142857</c:v>
                </c:pt>
                <c:pt idx="37">
                  <c:v>14014.142857142857</c:v>
                </c:pt>
                <c:pt idx="38">
                  <c:v>14206.428571428571</c:v>
                </c:pt>
                <c:pt idx="39">
                  <c:v>13698.428571428571</c:v>
                </c:pt>
                <c:pt idx="40">
                  <c:v>13675.285714285714</c:v>
                </c:pt>
                <c:pt idx="41">
                  <c:v>13610</c:v>
                </c:pt>
                <c:pt idx="42">
                  <c:v>13589.714285714286</c:v>
                </c:pt>
                <c:pt idx="43">
                  <c:v>13212.142857142857</c:v>
                </c:pt>
                <c:pt idx="44">
                  <c:v>13770.142857142857</c:v>
                </c:pt>
                <c:pt idx="45">
                  <c:v>13373.428571428571</c:v>
                </c:pt>
                <c:pt idx="46">
                  <c:v>13422.857142857143</c:v>
                </c:pt>
                <c:pt idx="47">
                  <c:v>13753</c:v>
                </c:pt>
                <c:pt idx="48">
                  <c:v>13195.142857142857</c:v>
                </c:pt>
                <c:pt idx="49">
                  <c:v>13093.857142857143</c:v>
                </c:pt>
                <c:pt idx="50">
                  <c:v>12975.571428571429</c:v>
                </c:pt>
                <c:pt idx="51">
                  <c:v>13487.571428571429</c:v>
                </c:pt>
                <c:pt idx="52">
                  <c:v>13438.571428571429</c:v>
                </c:pt>
                <c:pt idx="53">
                  <c:v>13490.571428571429</c:v>
                </c:pt>
                <c:pt idx="54">
                  <c:v>13436.428571428571</c:v>
                </c:pt>
                <c:pt idx="55">
                  <c:v>13438.714285714286</c:v>
                </c:pt>
                <c:pt idx="56">
                  <c:v>13174.714285714286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F09C-4713-91E5-1B1C27D8398C}"/>
            </c:ext>
          </c:extLst>
        </c:ser>
        <c:ser>
          <c:idx val="10"/>
          <c:order val="10"/>
          <c:tx>
            <c:strRef>
              <c:f>'Data Summary GPD'!$N$1:$N$2</c:f>
              <c:strCache>
                <c:ptCount val="2"/>
                <c:pt idx="0">
                  <c:v>Narcissa/Vanderlip</c:v>
                </c:pt>
                <c:pt idx="1">
                  <c:v>15 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'Data Summary GPD'!$A$34:$A$90</c:f>
              <c:numCache>
                <c:formatCode>m/d/yyyy</c:formatCode>
                <c:ptCount val="57"/>
                <c:pt idx="0">
                  <c:v>44446</c:v>
                </c:pt>
                <c:pt idx="1">
                  <c:v>44453</c:v>
                </c:pt>
                <c:pt idx="2">
                  <c:v>44460</c:v>
                </c:pt>
                <c:pt idx="3">
                  <c:v>44466</c:v>
                </c:pt>
                <c:pt idx="4">
                  <c:v>44474</c:v>
                </c:pt>
                <c:pt idx="5">
                  <c:v>44481</c:v>
                </c:pt>
                <c:pt idx="6">
                  <c:v>44488</c:v>
                </c:pt>
                <c:pt idx="7">
                  <c:v>44495</c:v>
                </c:pt>
                <c:pt idx="8">
                  <c:v>44502</c:v>
                </c:pt>
                <c:pt idx="9">
                  <c:v>44509</c:v>
                </c:pt>
                <c:pt idx="10">
                  <c:v>44516</c:v>
                </c:pt>
                <c:pt idx="11">
                  <c:v>44523</c:v>
                </c:pt>
                <c:pt idx="12">
                  <c:v>44530</c:v>
                </c:pt>
                <c:pt idx="13">
                  <c:v>44537</c:v>
                </c:pt>
                <c:pt idx="14">
                  <c:v>44544</c:v>
                </c:pt>
                <c:pt idx="15">
                  <c:v>44551</c:v>
                </c:pt>
                <c:pt idx="16">
                  <c:v>44565</c:v>
                </c:pt>
                <c:pt idx="17">
                  <c:v>44572</c:v>
                </c:pt>
                <c:pt idx="18">
                  <c:v>44586</c:v>
                </c:pt>
                <c:pt idx="19">
                  <c:v>44594</c:v>
                </c:pt>
                <c:pt idx="20">
                  <c:v>44600</c:v>
                </c:pt>
                <c:pt idx="21">
                  <c:v>44607</c:v>
                </c:pt>
                <c:pt idx="22">
                  <c:v>44614</c:v>
                </c:pt>
                <c:pt idx="23">
                  <c:v>44572</c:v>
                </c:pt>
                <c:pt idx="24">
                  <c:v>44586</c:v>
                </c:pt>
                <c:pt idx="25">
                  <c:v>44594</c:v>
                </c:pt>
                <c:pt idx="26">
                  <c:v>44600</c:v>
                </c:pt>
                <c:pt idx="27">
                  <c:v>44607</c:v>
                </c:pt>
                <c:pt idx="28">
                  <c:v>44614</c:v>
                </c:pt>
                <c:pt idx="29">
                  <c:v>44621</c:v>
                </c:pt>
                <c:pt idx="30">
                  <c:v>44628</c:v>
                </c:pt>
                <c:pt idx="31">
                  <c:v>44635</c:v>
                </c:pt>
                <c:pt idx="32">
                  <c:v>44642</c:v>
                </c:pt>
                <c:pt idx="33">
                  <c:v>44649</c:v>
                </c:pt>
                <c:pt idx="34">
                  <c:v>44656</c:v>
                </c:pt>
                <c:pt idx="35">
                  <c:v>44663</c:v>
                </c:pt>
                <c:pt idx="36">
                  <c:v>44670</c:v>
                </c:pt>
                <c:pt idx="37">
                  <c:v>44677</c:v>
                </c:pt>
                <c:pt idx="38">
                  <c:v>44684</c:v>
                </c:pt>
                <c:pt idx="39">
                  <c:v>44691</c:v>
                </c:pt>
                <c:pt idx="40">
                  <c:v>44698</c:v>
                </c:pt>
                <c:pt idx="41">
                  <c:v>44705</c:v>
                </c:pt>
                <c:pt idx="42">
                  <c:v>44712</c:v>
                </c:pt>
                <c:pt idx="43">
                  <c:v>44719</c:v>
                </c:pt>
                <c:pt idx="44">
                  <c:v>44726</c:v>
                </c:pt>
                <c:pt idx="45">
                  <c:v>44733</c:v>
                </c:pt>
                <c:pt idx="46">
                  <c:v>44740</c:v>
                </c:pt>
                <c:pt idx="47">
                  <c:v>44747</c:v>
                </c:pt>
                <c:pt idx="48">
                  <c:v>44754</c:v>
                </c:pt>
                <c:pt idx="49">
                  <c:v>44761</c:v>
                </c:pt>
                <c:pt idx="50">
                  <c:v>44768</c:v>
                </c:pt>
                <c:pt idx="51">
                  <c:v>44775</c:v>
                </c:pt>
                <c:pt idx="52">
                  <c:v>44782</c:v>
                </c:pt>
                <c:pt idx="53">
                  <c:v>44789</c:v>
                </c:pt>
                <c:pt idx="54">
                  <c:v>44796</c:v>
                </c:pt>
                <c:pt idx="55">
                  <c:v>44803</c:v>
                </c:pt>
                <c:pt idx="56">
                  <c:v>44810</c:v>
                </c:pt>
              </c:numCache>
            </c:numRef>
          </c:cat>
          <c:val>
            <c:numRef>
              <c:f>'Data Summary GPD'!$N$34:$N$90</c:f>
              <c:numCache>
                <c:formatCode>#,##0_);[Red]\(#,##0\)</c:formatCode>
                <c:ptCount val="57"/>
                <c:pt idx="0">
                  <c:v>2872.8571428571427</c:v>
                </c:pt>
                <c:pt idx="1">
                  <c:v>3734.2857142857142</c:v>
                </c:pt>
                <c:pt idx="2">
                  <c:v>-3008.5714285714284</c:v>
                </c:pt>
                <c:pt idx="3">
                  <c:v>-7361.666666666667</c:v>
                </c:pt>
                <c:pt idx="4">
                  <c:v>0</c:v>
                </c:pt>
                <c:pt idx="5">
                  <c:v>-121.42857142857143</c:v>
                </c:pt>
                <c:pt idx="6">
                  <c:v>13144.285714285714</c:v>
                </c:pt>
                <c:pt idx="7">
                  <c:v>13248.571428571429</c:v>
                </c:pt>
                <c:pt idx="8">
                  <c:v>13381.428571428571</c:v>
                </c:pt>
                <c:pt idx="9">
                  <c:v>13247.142857142857</c:v>
                </c:pt>
                <c:pt idx="10">
                  <c:v>13108.571428571429</c:v>
                </c:pt>
                <c:pt idx="11">
                  <c:v>12977.142857142857</c:v>
                </c:pt>
                <c:pt idx="12">
                  <c:v>11181.428571428571</c:v>
                </c:pt>
                <c:pt idx="13">
                  <c:v>-893757.14285714284</c:v>
                </c:pt>
                <c:pt idx="14">
                  <c:v>18945.571428571428</c:v>
                </c:pt>
                <c:pt idx="15">
                  <c:v>1510</c:v>
                </c:pt>
                <c:pt idx="16">
                  <c:v>1779.5714285714287</c:v>
                </c:pt>
                <c:pt idx="17">
                  <c:v>1750.1428571428571</c:v>
                </c:pt>
                <c:pt idx="18">
                  <c:v>1786.1428571428571</c:v>
                </c:pt>
                <c:pt idx="19">
                  <c:v>2404.5</c:v>
                </c:pt>
                <c:pt idx="20">
                  <c:v>15472.333333333334</c:v>
                </c:pt>
                <c:pt idx="21">
                  <c:v>13292</c:v>
                </c:pt>
                <c:pt idx="22">
                  <c:v>0</c:v>
                </c:pt>
                <c:pt idx="23">
                  <c:v>5479.0476190476193</c:v>
                </c:pt>
                <c:pt idx="24">
                  <c:v>1786.1428571428571</c:v>
                </c:pt>
                <c:pt idx="25">
                  <c:v>2404.5</c:v>
                </c:pt>
                <c:pt idx="26">
                  <c:v>15472.333333333334</c:v>
                </c:pt>
                <c:pt idx="27">
                  <c:v>13292</c:v>
                </c:pt>
                <c:pt idx="28">
                  <c:v>0</c:v>
                </c:pt>
                <c:pt idx="29">
                  <c:v>10369.428571428571</c:v>
                </c:pt>
                <c:pt idx="30">
                  <c:v>21339.714285714286</c:v>
                </c:pt>
                <c:pt idx="31">
                  <c:v>9467.1428571428569</c:v>
                </c:pt>
                <c:pt idx="32">
                  <c:v>14610.571428571429</c:v>
                </c:pt>
                <c:pt idx="33">
                  <c:v>7789</c:v>
                </c:pt>
                <c:pt idx="34">
                  <c:v>11133.857142857143</c:v>
                </c:pt>
                <c:pt idx="35">
                  <c:v>11659.857142857143</c:v>
                </c:pt>
                <c:pt idx="36">
                  <c:v>11625.857142857143</c:v>
                </c:pt>
                <c:pt idx="37">
                  <c:v>11659.571428571429</c:v>
                </c:pt>
                <c:pt idx="38">
                  <c:v>6035</c:v>
                </c:pt>
                <c:pt idx="39">
                  <c:v>951.42857142857144</c:v>
                </c:pt>
                <c:pt idx="40">
                  <c:v>5.1428571428571432</c:v>
                </c:pt>
                <c:pt idx="41">
                  <c:v>-5.1428571428571432</c:v>
                </c:pt>
                <c:pt idx="42">
                  <c:v>7885.1428571428569</c:v>
                </c:pt>
                <c:pt idx="43">
                  <c:v>8500</c:v>
                </c:pt>
                <c:pt idx="44">
                  <c:v>8581.5714285714294</c:v>
                </c:pt>
                <c:pt idx="45">
                  <c:v>8101</c:v>
                </c:pt>
                <c:pt idx="46">
                  <c:v>8134.4285714285716</c:v>
                </c:pt>
                <c:pt idx="47">
                  <c:v>8300.2857142857138</c:v>
                </c:pt>
                <c:pt idx="48">
                  <c:v>8093</c:v>
                </c:pt>
                <c:pt idx="49">
                  <c:v>8280.1428571428569</c:v>
                </c:pt>
                <c:pt idx="50">
                  <c:v>7052.5714285714284</c:v>
                </c:pt>
                <c:pt idx="51">
                  <c:v>0</c:v>
                </c:pt>
                <c:pt idx="52">
                  <c:v>0</c:v>
                </c:pt>
                <c:pt idx="53">
                  <c:v>1092.1428571428571</c:v>
                </c:pt>
                <c:pt idx="54">
                  <c:v>2026</c:v>
                </c:pt>
                <c:pt idx="55">
                  <c:v>14869.285714285714</c:v>
                </c:pt>
                <c:pt idx="56">
                  <c:v>8160.4285714285716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F09C-4713-91E5-1B1C27D8398C}"/>
            </c:ext>
          </c:extLst>
        </c:ser>
        <c:ser>
          <c:idx val="11"/>
          <c:order val="11"/>
          <c:tx>
            <c:strRef>
              <c:f>'Data Summary GPD'!$O$1:$O$2</c:f>
              <c:strCache>
                <c:ptCount val="2"/>
                <c:pt idx="0">
                  <c:v>Petak/Sweetbay</c:v>
                </c:pt>
                <c:pt idx="1">
                  <c:v>16 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'Data Summary GPD'!$A$34:$A$90</c:f>
              <c:numCache>
                <c:formatCode>m/d/yyyy</c:formatCode>
                <c:ptCount val="57"/>
                <c:pt idx="0">
                  <c:v>44446</c:v>
                </c:pt>
                <c:pt idx="1">
                  <c:v>44453</c:v>
                </c:pt>
                <c:pt idx="2">
                  <c:v>44460</c:v>
                </c:pt>
                <c:pt idx="3">
                  <c:v>44466</c:v>
                </c:pt>
                <c:pt idx="4">
                  <c:v>44474</c:v>
                </c:pt>
                <c:pt idx="5">
                  <c:v>44481</c:v>
                </c:pt>
                <c:pt idx="6">
                  <c:v>44488</c:v>
                </c:pt>
                <c:pt idx="7">
                  <c:v>44495</c:v>
                </c:pt>
                <c:pt idx="8">
                  <c:v>44502</c:v>
                </c:pt>
                <c:pt idx="9">
                  <c:v>44509</c:v>
                </c:pt>
                <c:pt idx="10">
                  <c:v>44516</c:v>
                </c:pt>
                <c:pt idx="11">
                  <c:v>44523</c:v>
                </c:pt>
                <c:pt idx="12">
                  <c:v>44530</c:v>
                </c:pt>
                <c:pt idx="13">
                  <c:v>44537</c:v>
                </c:pt>
                <c:pt idx="14">
                  <c:v>44544</c:v>
                </c:pt>
                <c:pt idx="15">
                  <c:v>44551</c:v>
                </c:pt>
                <c:pt idx="16">
                  <c:v>44565</c:v>
                </c:pt>
                <c:pt idx="17">
                  <c:v>44572</c:v>
                </c:pt>
                <c:pt idx="18">
                  <c:v>44586</c:v>
                </c:pt>
                <c:pt idx="19">
                  <c:v>44594</c:v>
                </c:pt>
                <c:pt idx="20">
                  <c:v>44600</c:v>
                </c:pt>
                <c:pt idx="21">
                  <c:v>44607</c:v>
                </c:pt>
                <c:pt idx="22">
                  <c:v>44614</c:v>
                </c:pt>
                <c:pt idx="23">
                  <c:v>44572</c:v>
                </c:pt>
                <c:pt idx="24">
                  <c:v>44586</c:v>
                </c:pt>
                <c:pt idx="25">
                  <c:v>44594</c:v>
                </c:pt>
                <c:pt idx="26">
                  <c:v>44600</c:v>
                </c:pt>
                <c:pt idx="27">
                  <c:v>44607</c:v>
                </c:pt>
                <c:pt idx="28">
                  <c:v>44614</c:v>
                </c:pt>
                <c:pt idx="29">
                  <c:v>44621</c:v>
                </c:pt>
                <c:pt idx="30">
                  <c:v>44628</c:v>
                </c:pt>
                <c:pt idx="31">
                  <c:v>44635</c:v>
                </c:pt>
                <c:pt idx="32">
                  <c:v>44642</c:v>
                </c:pt>
                <c:pt idx="33">
                  <c:v>44649</c:v>
                </c:pt>
                <c:pt idx="34">
                  <c:v>44656</c:v>
                </c:pt>
                <c:pt idx="35">
                  <c:v>44663</c:v>
                </c:pt>
                <c:pt idx="36">
                  <c:v>44670</c:v>
                </c:pt>
                <c:pt idx="37">
                  <c:v>44677</c:v>
                </c:pt>
                <c:pt idx="38">
                  <c:v>44684</c:v>
                </c:pt>
                <c:pt idx="39">
                  <c:v>44691</c:v>
                </c:pt>
                <c:pt idx="40">
                  <c:v>44698</c:v>
                </c:pt>
                <c:pt idx="41">
                  <c:v>44705</c:v>
                </c:pt>
                <c:pt idx="42">
                  <c:v>44712</c:v>
                </c:pt>
                <c:pt idx="43">
                  <c:v>44719</c:v>
                </c:pt>
                <c:pt idx="44">
                  <c:v>44726</c:v>
                </c:pt>
                <c:pt idx="45">
                  <c:v>44733</c:v>
                </c:pt>
                <c:pt idx="46">
                  <c:v>44740</c:v>
                </c:pt>
                <c:pt idx="47">
                  <c:v>44747</c:v>
                </c:pt>
                <c:pt idx="48">
                  <c:v>44754</c:v>
                </c:pt>
                <c:pt idx="49">
                  <c:v>44761</c:v>
                </c:pt>
                <c:pt idx="50">
                  <c:v>44768</c:v>
                </c:pt>
                <c:pt idx="51">
                  <c:v>44775</c:v>
                </c:pt>
                <c:pt idx="52">
                  <c:v>44782</c:v>
                </c:pt>
                <c:pt idx="53">
                  <c:v>44789</c:v>
                </c:pt>
                <c:pt idx="54">
                  <c:v>44796</c:v>
                </c:pt>
                <c:pt idx="55">
                  <c:v>44803</c:v>
                </c:pt>
                <c:pt idx="56">
                  <c:v>44810</c:v>
                </c:pt>
              </c:numCache>
            </c:numRef>
          </c:cat>
          <c:val>
            <c:numRef>
              <c:f>'Data Summary GPD'!$O$34:$O$90</c:f>
              <c:numCache>
                <c:formatCode>#,##0_);[Red]\(#,##0\)</c:formatCode>
                <c:ptCount val="57"/>
                <c:pt idx="0">
                  <c:v>14542.857142857143</c:v>
                </c:pt>
                <c:pt idx="1">
                  <c:v>17467.142857142859</c:v>
                </c:pt>
                <c:pt idx="2">
                  <c:v>4534.2857142857147</c:v>
                </c:pt>
                <c:pt idx="3">
                  <c:v>10021.666666666666</c:v>
                </c:pt>
                <c:pt idx="4">
                  <c:v>8560</c:v>
                </c:pt>
                <c:pt idx="5">
                  <c:v>10907.142857142857</c:v>
                </c:pt>
                <c:pt idx="6">
                  <c:v>13442.857142857143</c:v>
                </c:pt>
                <c:pt idx="7">
                  <c:v>12765.714285714286</c:v>
                </c:pt>
                <c:pt idx="8">
                  <c:v>13131.428571428571</c:v>
                </c:pt>
                <c:pt idx="9">
                  <c:v>13328.571428571429</c:v>
                </c:pt>
                <c:pt idx="10">
                  <c:v>13350</c:v>
                </c:pt>
                <c:pt idx="11">
                  <c:v>13247.142857142857</c:v>
                </c:pt>
                <c:pt idx="12">
                  <c:v>13332.857142857143</c:v>
                </c:pt>
                <c:pt idx="13">
                  <c:v>14394.285714285714</c:v>
                </c:pt>
                <c:pt idx="14">
                  <c:v>14035.714285714286</c:v>
                </c:pt>
                <c:pt idx="15">
                  <c:v>5850</c:v>
                </c:pt>
                <c:pt idx="16">
                  <c:v>6590</c:v>
                </c:pt>
                <c:pt idx="17">
                  <c:v>7081.4285714285716</c:v>
                </c:pt>
                <c:pt idx="18">
                  <c:v>9236.4285714285706</c:v>
                </c:pt>
                <c:pt idx="19">
                  <c:v>9235</c:v>
                </c:pt>
                <c:pt idx="20">
                  <c:v>8160</c:v>
                </c:pt>
                <c:pt idx="21">
                  <c:v>12240</c:v>
                </c:pt>
                <c:pt idx="22">
                  <c:v>5170</c:v>
                </c:pt>
                <c:pt idx="23">
                  <c:v>8905.2380952380954</c:v>
                </c:pt>
                <c:pt idx="24">
                  <c:v>9236.4285714285706</c:v>
                </c:pt>
                <c:pt idx="25">
                  <c:v>9235</c:v>
                </c:pt>
                <c:pt idx="26">
                  <c:v>8160</c:v>
                </c:pt>
                <c:pt idx="27">
                  <c:v>12240</c:v>
                </c:pt>
                <c:pt idx="28">
                  <c:v>5170</c:v>
                </c:pt>
                <c:pt idx="29">
                  <c:v>6941.4285714285716</c:v>
                </c:pt>
                <c:pt idx="30">
                  <c:v>8801.4285714285706</c:v>
                </c:pt>
                <c:pt idx="31">
                  <c:v>9518.5714285714294</c:v>
                </c:pt>
                <c:pt idx="32">
                  <c:v>11954.285714285714</c:v>
                </c:pt>
                <c:pt idx="33">
                  <c:v>9125.7142857142862</c:v>
                </c:pt>
                <c:pt idx="34">
                  <c:v>8264.2857142857138</c:v>
                </c:pt>
                <c:pt idx="35">
                  <c:v>13804.285714285714</c:v>
                </c:pt>
                <c:pt idx="36">
                  <c:v>7061.4285714285716</c:v>
                </c:pt>
                <c:pt idx="37">
                  <c:v>9941.4285714285706</c:v>
                </c:pt>
                <c:pt idx="38">
                  <c:v>11528.571428571429</c:v>
                </c:pt>
                <c:pt idx="39">
                  <c:v>10561.428571428571</c:v>
                </c:pt>
                <c:pt idx="40">
                  <c:v>9595.7142857142862</c:v>
                </c:pt>
                <c:pt idx="41">
                  <c:v>4777.1428571428569</c:v>
                </c:pt>
                <c:pt idx="42">
                  <c:v>7344.2857142857147</c:v>
                </c:pt>
                <c:pt idx="43">
                  <c:v>14935.714285714286</c:v>
                </c:pt>
                <c:pt idx="44">
                  <c:v>17581.428571428572</c:v>
                </c:pt>
                <c:pt idx="45">
                  <c:v>2347.1428571428573</c:v>
                </c:pt>
                <c:pt idx="46">
                  <c:v>30008.571428571428</c:v>
                </c:pt>
                <c:pt idx="47">
                  <c:v>17138.571428571428</c:v>
                </c:pt>
                <c:pt idx="48">
                  <c:v>16601.428571428572</c:v>
                </c:pt>
                <c:pt idx="49">
                  <c:v>3122.8571428571427</c:v>
                </c:pt>
                <c:pt idx="50">
                  <c:v>-14.285714285714286</c:v>
                </c:pt>
                <c:pt idx="51">
                  <c:v>0</c:v>
                </c:pt>
                <c:pt idx="52">
                  <c:v>0</c:v>
                </c:pt>
                <c:pt idx="53">
                  <c:v>16271.428571428571</c:v>
                </c:pt>
                <c:pt idx="54">
                  <c:v>26520</c:v>
                </c:pt>
                <c:pt idx="55">
                  <c:v>21792.857142857141</c:v>
                </c:pt>
                <c:pt idx="56">
                  <c:v>5877.1428571428569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F09C-4713-91E5-1B1C27D8398C}"/>
            </c:ext>
          </c:extLst>
        </c:ser>
        <c:ser>
          <c:idx val="12"/>
          <c:order val="12"/>
          <c:tx>
            <c:strRef>
              <c:f>'Data Summary GPD'!$P$1:$P$2</c:f>
              <c:strCache>
                <c:ptCount val="2"/>
                <c:pt idx="0">
                  <c:v>Thyme</c:v>
                </c:pt>
                <c:pt idx="1">
                  <c:v>17 </c:v>
                </c:pt>
              </c:strCache>
            </c:strRef>
          </c:tx>
          <c:spPr>
            <a:ln w="28575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'Data Summary GPD'!$A$34:$A$90</c:f>
              <c:numCache>
                <c:formatCode>m/d/yyyy</c:formatCode>
                <c:ptCount val="57"/>
                <c:pt idx="0">
                  <c:v>44446</c:v>
                </c:pt>
                <c:pt idx="1">
                  <c:v>44453</c:v>
                </c:pt>
                <c:pt idx="2">
                  <c:v>44460</c:v>
                </c:pt>
                <c:pt idx="3">
                  <c:v>44466</c:v>
                </c:pt>
                <c:pt idx="4">
                  <c:v>44474</c:v>
                </c:pt>
                <c:pt idx="5">
                  <c:v>44481</c:v>
                </c:pt>
                <c:pt idx="6">
                  <c:v>44488</c:v>
                </c:pt>
                <c:pt idx="7">
                  <c:v>44495</c:v>
                </c:pt>
                <c:pt idx="8">
                  <c:v>44502</c:v>
                </c:pt>
                <c:pt idx="9">
                  <c:v>44509</c:v>
                </c:pt>
                <c:pt idx="10">
                  <c:v>44516</c:v>
                </c:pt>
                <c:pt idx="11">
                  <c:v>44523</c:v>
                </c:pt>
                <c:pt idx="12">
                  <c:v>44530</c:v>
                </c:pt>
                <c:pt idx="13">
                  <c:v>44537</c:v>
                </c:pt>
                <c:pt idx="14">
                  <c:v>44544</c:v>
                </c:pt>
                <c:pt idx="15">
                  <c:v>44551</c:v>
                </c:pt>
                <c:pt idx="16">
                  <c:v>44565</c:v>
                </c:pt>
                <c:pt idx="17">
                  <c:v>44572</c:v>
                </c:pt>
                <c:pt idx="18">
                  <c:v>44586</c:v>
                </c:pt>
                <c:pt idx="19">
                  <c:v>44594</c:v>
                </c:pt>
                <c:pt idx="20">
                  <c:v>44600</c:v>
                </c:pt>
                <c:pt idx="21">
                  <c:v>44607</c:v>
                </c:pt>
                <c:pt idx="22">
                  <c:v>44614</c:v>
                </c:pt>
                <c:pt idx="23">
                  <c:v>44572</c:v>
                </c:pt>
                <c:pt idx="24">
                  <c:v>44586</c:v>
                </c:pt>
                <c:pt idx="25">
                  <c:v>44594</c:v>
                </c:pt>
                <c:pt idx="26">
                  <c:v>44600</c:v>
                </c:pt>
                <c:pt idx="27">
                  <c:v>44607</c:v>
                </c:pt>
                <c:pt idx="28">
                  <c:v>44614</c:v>
                </c:pt>
                <c:pt idx="29">
                  <c:v>44621</c:v>
                </c:pt>
                <c:pt idx="30">
                  <c:v>44628</c:v>
                </c:pt>
                <c:pt idx="31">
                  <c:v>44635</c:v>
                </c:pt>
                <c:pt idx="32">
                  <c:v>44642</c:v>
                </c:pt>
                <c:pt idx="33">
                  <c:v>44649</c:v>
                </c:pt>
                <c:pt idx="34">
                  <c:v>44656</c:v>
                </c:pt>
                <c:pt idx="35">
                  <c:v>44663</c:v>
                </c:pt>
                <c:pt idx="36">
                  <c:v>44670</c:v>
                </c:pt>
                <c:pt idx="37">
                  <c:v>44677</c:v>
                </c:pt>
                <c:pt idx="38">
                  <c:v>44684</c:v>
                </c:pt>
                <c:pt idx="39">
                  <c:v>44691</c:v>
                </c:pt>
                <c:pt idx="40">
                  <c:v>44698</c:v>
                </c:pt>
                <c:pt idx="41">
                  <c:v>44705</c:v>
                </c:pt>
                <c:pt idx="42">
                  <c:v>44712</c:v>
                </c:pt>
                <c:pt idx="43">
                  <c:v>44719</c:v>
                </c:pt>
                <c:pt idx="44">
                  <c:v>44726</c:v>
                </c:pt>
                <c:pt idx="45">
                  <c:v>44733</c:v>
                </c:pt>
                <c:pt idx="46">
                  <c:v>44740</c:v>
                </c:pt>
                <c:pt idx="47">
                  <c:v>44747</c:v>
                </c:pt>
                <c:pt idx="48">
                  <c:v>44754</c:v>
                </c:pt>
                <c:pt idx="49">
                  <c:v>44761</c:v>
                </c:pt>
                <c:pt idx="50">
                  <c:v>44768</c:v>
                </c:pt>
                <c:pt idx="51">
                  <c:v>44775</c:v>
                </c:pt>
                <c:pt idx="52">
                  <c:v>44782</c:v>
                </c:pt>
                <c:pt idx="53">
                  <c:v>44789</c:v>
                </c:pt>
                <c:pt idx="54">
                  <c:v>44796</c:v>
                </c:pt>
                <c:pt idx="55">
                  <c:v>44803</c:v>
                </c:pt>
                <c:pt idx="56">
                  <c:v>44810</c:v>
                </c:pt>
              </c:numCache>
            </c:numRef>
          </c:cat>
          <c:val>
            <c:numRef>
              <c:f>'Data Summary GPD'!$P$34:$P$90</c:f>
              <c:numCache>
                <c:formatCode>#,##0_);[Red]\(#,##0\)</c:formatCode>
                <c:ptCount val="57"/>
                <c:pt idx="0">
                  <c:v>862.85714285714289</c:v>
                </c:pt>
                <c:pt idx="1">
                  <c:v>852.85714285714289</c:v>
                </c:pt>
                <c:pt idx="2">
                  <c:v>855.71428571428567</c:v>
                </c:pt>
                <c:pt idx="3">
                  <c:v>846.66666666666663</c:v>
                </c:pt>
                <c:pt idx="4">
                  <c:v>835</c:v>
                </c:pt>
                <c:pt idx="5">
                  <c:v>845.71428571428567</c:v>
                </c:pt>
                <c:pt idx="6">
                  <c:v>835.71428571428567</c:v>
                </c:pt>
                <c:pt idx="7">
                  <c:v>827.14285714285711</c:v>
                </c:pt>
                <c:pt idx="8">
                  <c:v>830</c:v>
                </c:pt>
                <c:pt idx="9">
                  <c:v>841.42857142857144</c:v>
                </c:pt>
                <c:pt idx="10">
                  <c:v>835.71428571428567</c:v>
                </c:pt>
                <c:pt idx="11">
                  <c:v>825.71428571428567</c:v>
                </c:pt>
                <c:pt idx="12">
                  <c:v>820</c:v>
                </c:pt>
                <c:pt idx="13">
                  <c:v>857.14285714285711</c:v>
                </c:pt>
                <c:pt idx="14">
                  <c:v>931.42857142857144</c:v>
                </c:pt>
                <c:pt idx="15">
                  <c:v>174.28571428571428</c:v>
                </c:pt>
                <c:pt idx="16">
                  <c:v>1267.8571428571429</c:v>
                </c:pt>
                <c:pt idx="17">
                  <c:v>1001.4285714285714</c:v>
                </c:pt>
                <c:pt idx="18">
                  <c:v>952.85714285714289</c:v>
                </c:pt>
                <c:pt idx="19">
                  <c:v>941.25</c:v>
                </c:pt>
                <c:pt idx="20">
                  <c:v>911.66666666666663</c:v>
                </c:pt>
                <c:pt idx="21">
                  <c:v>905.71428571428567</c:v>
                </c:pt>
                <c:pt idx="22">
                  <c:v>990</c:v>
                </c:pt>
                <c:pt idx="23">
                  <c:v>943.09523809523807</c:v>
                </c:pt>
                <c:pt idx="24">
                  <c:v>952.85714285714289</c:v>
                </c:pt>
                <c:pt idx="25">
                  <c:v>941.25</c:v>
                </c:pt>
                <c:pt idx="26">
                  <c:v>911.66666666666663</c:v>
                </c:pt>
                <c:pt idx="27">
                  <c:v>905.71428571428567</c:v>
                </c:pt>
                <c:pt idx="28">
                  <c:v>990</c:v>
                </c:pt>
                <c:pt idx="29">
                  <c:v>775.71428571428567</c:v>
                </c:pt>
                <c:pt idx="30">
                  <c:v>868.57142857142856</c:v>
                </c:pt>
                <c:pt idx="31">
                  <c:v>857.14285714285711</c:v>
                </c:pt>
                <c:pt idx="32">
                  <c:v>851.42857142857144</c:v>
                </c:pt>
                <c:pt idx="33">
                  <c:v>844.28571428571433</c:v>
                </c:pt>
                <c:pt idx="34">
                  <c:v>857.14285714285711</c:v>
                </c:pt>
                <c:pt idx="35">
                  <c:v>848.57142857142856</c:v>
                </c:pt>
                <c:pt idx="36">
                  <c:v>842.85714285714289</c:v>
                </c:pt>
                <c:pt idx="37">
                  <c:v>835.71428571428567</c:v>
                </c:pt>
                <c:pt idx="38">
                  <c:v>858.57142857142856</c:v>
                </c:pt>
                <c:pt idx="39">
                  <c:v>-152.85714285714286</c:v>
                </c:pt>
                <c:pt idx="40">
                  <c:v>400</c:v>
                </c:pt>
                <c:pt idx="41">
                  <c:v>2191.4285714285716</c:v>
                </c:pt>
                <c:pt idx="42">
                  <c:v>802.85714285714289</c:v>
                </c:pt>
                <c:pt idx="43">
                  <c:v>3454.2857142857142</c:v>
                </c:pt>
                <c:pt idx="44">
                  <c:v>0</c:v>
                </c:pt>
                <c:pt idx="45">
                  <c:v>784.28571428571433</c:v>
                </c:pt>
                <c:pt idx="46">
                  <c:v>768.57142857142856</c:v>
                </c:pt>
                <c:pt idx="47">
                  <c:v>937.14285714285711</c:v>
                </c:pt>
                <c:pt idx="48">
                  <c:v>624.28571428571433</c:v>
                </c:pt>
                <c:pt idx="49">
                  <c:v>451.85714285714283</c:v>
                </c:pt>
                <c:pt idx="50">
                  <c:v>1066.7142857142858</c:v>
                </c:pt>
                <c:pt idx="51">
                  <c:v>751.42857142857144</c:v>
                </c:pt>
                <c:pt idx="52">
                  <c:v>744.28571428571433</c:v>
                </c:pt>
                <c:pt idx="53">
                  <c:v>4881.4285714285716</c:v>
                </c:pt>
                <c:pt idx="54">
                  <c:v>855.85714285714289</c:v>
                </c:pt>
                <c:pt idx="55">
                  <c:v>600</c:v>
                </c:pt>
                <c:pt idx="56">
                  <c:v>767.14285714285711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F09C-4713-91E5-1B1C27D8398C}"/>
            </c:ext>
          </c:extLst>
        </c:ser>
        <c:ser>
          <c:idx val="13"/>
          <c:order val="13"/>
          <c:tx>
            <c:strRef>
              <c:f>'Data Summary GPD'!$U$1:$U$2</c:f>
              <c:strCache>
                <c:ptCount val="2"/>
                <c:pt idx="0">
                  <c:v>End of Narcissa</c:v>
                </c:pt>
                <c:pt idx="1">
                  <c:v>22 </c:v>
                </c:pt>
              </c:strCache>
            </c:strRef>
          </c:tx>
          <c:spPr>
            <a:ln w="28575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'Data Summary GPD'!$A$34:$A$90</c:f>
              <c:numCache>
                <c:formatCode>m/d/yyyy</c:formatCode>
                <c:ptCount val="57"/>
                <c:pt idx="0">
                  <c:v>44446</c:v>
                </c:pt>
                <c:pt idx="1">
                  <c:v>44453</c:v>
                </c:pt>
                <c:pt idx="2">
                  <c:v>44460</c:v>
                </c:pt>
                <c:pt idx="3">
                  <c:v>44466</c:v>
                </c:pt>
                <c:pt idx="4">
                  <c:v>44474</c:v>
                </c:pt>
                <c:pt idx="5">
                  <c:v>44481</c:v>
                </c:pt>
                <c:pt idx="6">
                  <c:v>44488</c:v>
                </c:pt>
                <c:pt idx="7">
                  <c:v>44495</c:v>
                </c:pt>
                <c:pt idx="8">
                  <c:v>44502</c:v>
                </c:pt>
                <c:pt idx="9">
                  <c:v>44509</c:v>
                </c:pt>
                <c:pt idx="10">
                  <c:v>44516</c:v>
                </c:pt>
                <c:pt idx="11">
                  <c:v>44523</c:v>
                </c:pt>
                <c:pt idx="12">
                  <c:v>44530</c:v>
                </c:pt>
                <c:pt idx="13">
                  <c:v>44537</c:v>
                </c:pt>
                <c:pt idx="14">
                  <c:v>44544</c:v>
                </c:pt>
                <c:pt idx="15">
                  <c:v>44551</c:v>
                </c:pt>
                <c:pt idx="16">
                  <c:v>44565</c:v>
                </c:pt>
                <c:pt idx="17">
                  <c:v>44572</c:v>
                </c:pt>
                <c:pt idx="18">
                  <c:v>44586</c:v>
                </c:pt>
                <c:pt idx="19">
                  <c:v>44594</c:v>
                </c:pt>
                <c:pt idx="20">
                  <c:v>44600</c:v>
                </c:pt>
                <c:pt idx="21">
                  <c:v>44607</c:v>
                </c:pt>
                <c:pt idx="22">
                  <c:v>44614</c:v>
                </c:pt>
                <c:pt idx="23">
                  <c:v>44572</c:v>
                </c:pt>
                <c:pt idx="24">
                  <c:v>44586</c:v>
                </c:pt>
                <c:pt idx="25">
                  <c:v>44594</c:v>
                </c:pt>
                <c:pt idx="26">
                  <c:v>44600</c:v>
                </c:pt>
                <c:pt idx="27">
                  <c:v>44607</c:v>
                </c:pt>
                <c:pt idx="28">
                  <c:v>44614</c:v>
                </c:pt>
                <c:pt idx="29">
                  <c:v>44621</c:v>
                </c:pt>
                <c:pt idx="30">
                  <c:v>44628</c:v>
                </c:pt>
                <c:pt idx="31">
                  <c:v>44635</c:v>
                </c:pt>
                <c:pt idx="32">
                  <c:v>44642</c:v>
                </c:pt>
                <c:pt idx="33">
                  <c:v>44649</c:v>
                </c:pt>
                <c:pt idx="34">
                  <c:v>44656</c:v>
                </c:pt>
                <c:pt idx="35">
                  <c:v>44663</c:v>
                </c:pt>
                <c:pt idx="36">
                  <c:v>44670</c:v>
                </c:pt>
                <c:pt idx="37">
                  <c:v>44677</c:v>
                </c:pt>
                <c:pt idx="38">
                  <c:v>44684</c:v>
                </c:pt>
                <c:pt idx="39">
                  <c:v>44691</c:v>
                </c:pt>
                <c:pt idx="40">
                  <c:v>44698</c:v>
                </c:pt>
                <c:pt idx="41">
                  <c:v>44705</c:v>
                </c:pt>
                <c:pt idx="42">
                  <c:v>44712</c:v>
                </c:pt>
                <c:pt idx="43">
                  <c:v>44719</c:v>
                </c:pt>
                <c:pt idx="44">
                  <c:v>44726</c:v>
                </c:pt>
                <c:pt idx="45">
                  <c:v>44733</c:v>
                </c:pt>
                <c:pt idx="46">
                  <c:v>44740</c:v>
                </c:pt>
                <c:pt idx="47">
                  <c:v>44747</c:v>
                </c:pt>
                <c:pt idx="48">
                  <c:v>44754</c:v>
                </c:pt>
                <c:pt idx="49">
                  <c:v>44761</c:v>
                </c:pt>
                <c:pt idx="50">
                  <c:v>44768</c:v>
                </c:pt>
                <c:pt idx="51">
                  <c:v>44775</c:v>
                </c:pt>
                <c:pt idx="52">
                  <c:v>44782</c:v>
                </c:pt>
                <c:pt idx="53">
                  <c:v>44789</c:v>
                </c:pt>
                <c:pt idx="54">
                  <c:v>44796</c:v>
                </c:pt>
                <c:pt idx="55">
                  <c:v>44803</c:v>
                </c:pt>
                <c:pt idx="56">
                  <c:v>44810</c:v>
                </c:pt>
              </c:numCache>
            </c:numRef>
          </c:cat>
          <c:val>
            <c:numRef>
              <c:f>'Data Summary GPD'!$U$34:$U$90</c:f>
              <c:numCache>
                <c:formatCode>#,##0_);[Red]\(#,##0\)</c:formatCode>
                <c:ptCount val="57"/>
                <c:pt idx="0">
                  <c:v>5550</c:v>
                </c:pt>
                <c:pt idx="1">
                  <c:v>5737.1428571428569</c:v>
                </c:pt>
                <c:pt idx="2">
                  <c:v>5502.8571428571431</c:v>
                </c:pt>
                <c:pt idx="3">
                  <c:v>5531.666666666667</c:v>
                </c:pt>
                <c:pt idx="4">
                  <c:v>6576.25</c:v>
                </c:pt>
                <c:pt idx="5">
                  <c:v>4061.4285714285716</c:v>
                </c:pt>
                <c:pt idx="6">
                  <c:v>5267.1428571428569</c:v>
                </c:pt>
                <c:pt idx="7">
                  <c:v>5814.2857142857147</c:v>
                </c:pt>
                <c:pt idx="8">
                  <c:v>4274.2857142857147</c:v>
                </c:pt>
                <c:pt idx="9">
                  <c:v>5202.8571428571431</c:v>
                </c:pt>
                <c:pt idx="10">
                  <c:v>4975.7142857142853</c:v>
                </c:pt>
                <c:pt idx="11">
                  <c:v>4720</c:v>
                </c:pt>
                <c:pt idx="12">
                  <c:v>4527.1428571428569</c:v>
                </c:pt>
                <c:pt idx="13">
                  <c:v>4471.4285714285716</c:v>
                </c:pt>
                <c:pt idx="14">
                  <c:v>4415.7142857142853</c:v>
                </c:pt>
                <c:pt idx="15">
                  <c:v>2561.4285714285716</c:v>
                </c:pt>
                <c:pt idx="16">
                  <c:v>2570.7142857142858</c:v>
                </c:pt>
                <c:pt idx="17">
                  <c:v>2144.2857142857142</c:v>
                </c:pt>
                <c:pt idx="18">
                  <c:v>2108.5714285714284</c:v>
                </c:pt>
                <c:pt idx="19">
                  <c:v>1433.75</c:v>
                </c:pt>
                <c:pt idx="20">
                  <c:v>1900</c:v>
                </c:pt>
                <c:pt idx="21">
                  <c:v>1427.1428571428571</c:v>
                </c:pt>
                <c:pt idx="22">
                  <c:v>1317.1428571428571</c:v>
                </c:pt>
                <c:pt idx="23">
                  <c:v>1704.7619047619048</c:v>
                </c:pt>
                <c:pt idx="24">
                  <c:v>2108.5714285714284</c:v>
                </c:pt>
                <c:pt idx="25">
                  <c:v>1433.75</c:v>
                </c:pt>
                <c:pt idx="26">
                  <c:v>1900</c:v>
                </c:pt>
                <c:pt idx="27">
                  <c:v>1427.1428571428571</c:v>
                </c:pt>
                <c:pt idx="28">
                  <c:v>1317.1428571428571</c:v>
                </c:pt>
                <c:pt idx="29">
                  <c:v>911.42857142857144</c:v>
                </c:pt>
                <c:pt idx="30">
                  <c:v>794.28571428571433</c:v>
                </c:pt>
                <c:pt idx="31">
                  <c:v>580</c:v>
                </c:pt>
                <c:pt idx="32">
                  <c:v>157.14285714285714</c:v>
                </c:pt>
                <c:pt idx="33">
                  <c:v>0</c:v>
                </c:pt>
                <c:pt idx="34">
                  <c:v>0</c:v>
                </c:pt>
                <c:pt idx="35">
                  <c:v>-1.4285714285714286</c:v>
                </c:pt>
                <c:pt idx="36">
                  <c:v>1238.5714285714287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6215.2857142857147</c:v>
                </c:pt>
                <c:pt idx="47">
                  <c:v>0</c:v>
                </c:pt>
                <c:pt idx="48">
                  <c:v>1857.5714285714287</c:v>
                </c:pt>
                <c:pt idx="49">
                  <c:v>0</c:v>
                </c:pt>
                <c:pt idx="50">
                  <c:v>1410.8571428571429</c:v>
                </c:pt>
                <c:pt idx="51">
                  <c:v>1424.1428571428571</c:v>
                </c:pt>
                <c:pt idx="52">
                  <c:v>1697.5714285714287</c:v>
                </c:pt>
                <c:pt idx="53">
                  <c:v>1546.4285714285713</c:v>
                </c:pt>
                <c:pt idx="54">
                  <c:v>1616.5714285714287</c:v>
                </c:pt>
                <c:pt idx="55">
                  <c:v>1454.4285714285713</c:v>
                </c:pt>
                <c:pt idx="56">
                  <c:v>1565.5714285714287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67-4714-BEFC-1DB8A1AB3604}"/>
            </c:ext>
          </c:extLst>
        </c:ser>
        <c:ser>
          <c:idx val="14"/>
          <c:order val="14"/>
          <c:tx>
            <c:strRef>
              <c:f>'Data Summary GPD'!$T$1:$T$2</c:f>
              <c:strCache>
                <c:ptCount val="2"/>
                <c:pt idx="0">
                  <c:v>Sweetbay</c:v>
                </c:pt>
                <c:pt idx="1">
                  <c:v>Yamaguchi/21</c:v>
                </c:pt>
              </c:strCache>
            </c:strRef>
          </c:tx>
          <c:spPr>
            <a:ln w="28575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'Data Summary GPD'!$A$34:$A$90</c:f>
              <c:numCache>
                <c:formatCode>m/d/yyyy</c:formatCode>
                <c:ptCount val="57"/>
                <c:pt idx="0">
                  <c:v>44446</c:v>
                </c:pt>
                <c:pt idx="1">
                  <c:v>44453</c:v>
                </c:pt>
                <c:pt idx="2">
                  <c:v>44460</c:v>
                </c:pt>
                <c:pt idx="3">
                  <c:v>44466</c:v>
                </c:pt>
                <c:pt idx="4">
                  <c:v>44474</c:v>
                </c:pt>
                <c:pt idx="5">
                  <c:v>44481</c:v>
                </c:pt>
                <c:pt idx="6">
                  <c:v>44488</c:v>
                </c:pt>
                <c:pt idx="7">
                  <c:v>44495</c:v>
                </c:pt>
                <c:pt idx="8">
                  <c:v>44502</c:v>
                </c:pt>
                <c:pt idx="9">
                  <c:v>44509</c:v>
                </c:pt>
                <c:pt idx="10">
                  <c:v>44516</c:v>
                </c:pt>
                <c:pt idx="11">
                  <c:v>44523</c:v>
                </c:pt>
                <c:pt idx="12">
                  <c:v>44530</c:v>
                </c:pt>
                <c:pt idx="13">
                  <c:v>44537</c:v>
                </c:pt>
                <c:pt idx="14">
                  <c:v>44544</c:v>
                </c:pt>
                <c:pt idx="15">
                  <c:v>44551</c:v>
                </c:pt>
                <c:pt idx="16">
                  <c:v>44565</c:v>
                </c:pt>
                <c:pt idx="17">
                  <c:v>44572</c:v>
                </c:pt>
                <c:pt idx="18">
                  <c:v>44586</c:v>
                </c:pt>
                <c:pt idx="19">
                  <c:v>44594</c:v>
                </c:pt>
                <c:pt idx="20">
                  <c:v>44600</c:v>
                </c:pt>
                <c:pt idx="21">
                  <c:v>44607</c:v>
                </c:pt>
                <c:pt idx="22">
                  <c:v>44614</c:v>
                </c:pt>
                <c:pt idx="23">
                  <c:v>44572</c:v>
                </c:pt>
                <c:pt idx="24">
                  <c:v>44586</c:v>
                </c:pt>
                <c:pt idx="25">
                  <c:v>44594</c:v>
                </c:pt>
                <c:pt idx="26">
                  <c:v>44600</c:v>
                </c:pt>
                <c:pt idx="27">
                  <c:v>44607</c:v>
                </c:pt>
                <c:pt idx="28">
                  <c:v>44614</c:v>
                </c:pt>
                <c:pt idx="29">
                  <c:v>44621</c:v>
                </c:pt>
                <c:pt idx="30">
                  <c:v>44628</c:v>
                </c:pt>
                <c:pt idx="31">
                  <c:v>44635</c:v>
                </c:pt>
                <c:pt idx="32">
                  <c:v>44642</c:v>
                </c:pt>
                <c:pt idx="33">
                  <c:v>44649</c:v>
                </c:pt>
                <c:pt idx="34">
                  <c:v>44656</c:v>
                </c:pt>
                <c:pt idx="35">
                  <c:v>44663</c:v>
                </c:pt>
                <c:pt idx="36">
                  <c:v>44670</c:v>
                </c:pt>
                <c:pt idx="37">
                  <c:v>44677</c:v>
                </c:pt>
                <c:pt idx="38">
                  <c:v>44684</c:v>
                </c:pt>
                <c:pt idx="39">
                  <c:v>44691</c:v>
                </c:pt>
                <c:pt idx="40">
                  <c:v>44698</c:v>
                </c:pt>
                <c:pt idx="41">
                  <c:v>44705</c:v>
                </c:pt>
                <c:pt idx="42">
                  <c:v>44712</c:v>
                </c:pt>
                <c:pt idx="43">
                  <c:v>44719</c:v>
                </c:pt>
                <c:pt idx="44">
                  <c:v>44726</c:v>
                </c:pt>
                <c:pt idx="45">
                  <c:v>44733</c:v>
                </c:pt>
                <c:pt idx="46">
                  <c:v>44740</c:v>
                </c:pt>
                <c:pt idx="47">
                  <c:v>44747</c:v>
                </c:pt>
                <c:pt idx="48">
                  <c:v>44754</c:v>
                </c:pt>
                <c:pt idx="49">
                  <c:v>44761</c:v>
                </c:pt>
                <c:pt idx="50">
                  <c:v>44768</c:v>
                </c:pt>
                <c:pt idx="51">
                  <c:v>44775</c:v>
                </c:pt>
                <c:pt idx="52">
                  <c:v>44782</c:v>
                </c:pt>
                <c:pt idx="53">
                  <c:v>44789</c:v>
                </c:pt>
                <c:pt idx="54">
                  <c:v>44796</c:v>
                </c:pt>
                <c:pt idx="55">
                  <c:v>44803</c:v>
                </c:pt>
                <c:pt idx="56">
                  <c:v>44810</c:v>
                </c:pt>
              </c:numCache>
            </c:numRef>
          </c:cat>
          <c:val>
            <c:numRef>
              <c:f>'Data Summary GPD'!$T$34:$T$90</c:f>
              <c:numCache>
                <c:formatCode>#,##0_);[Red]\(#,##0\)</c:formatCode>
                <c:ptCount val="57"/>
                <c:pt idx="0">
                  <c:v>8484.2857142857138</c:v>
                </c:pt>
                <c:pt idx="1">
                  <c:v>9124.2857142857138</c:v>
                </c:pt>
                <c:pt idx="2">
                  <c:v>7537.1428571428569</c:v>
                </c:pt>
                <c:pt idx="3">
                  <c:v>6555</c:v>
                </c:pt>
                <c:pt idx="4">
                  <c:v>6465</c:v>
                </c:pt>
                <c:pt idx="5">
                  <c:v>5984.2857142857147</c:v>
                </c:pt>
                <c:pt idx="6">
                  <c:v>5079.4285714285716</c:v>
                </c:pt>
                <c:pt idx="7">
                  <c:v>5756.2857142857147</c:v>
                </c:pt>
                <c:pt idx="8">
                  <c:v>5081.4285714285716</c:v>
                </c:pt>
                <c:pt idx="9">
                  <c:v>5454.2857142857147</c:v>
                </c:pt>
                <c:pt idx="10">
                  <c:v>4121.4285714285716</c:v>
                </c:pt>
                <c:pt idx="11">
                  <c:v>4548.5714285714284</c:v>
                </c:pt>
                <c:pt idx="12">
                  <c:v>4297.1428571428569</c:v>
                </c:pt>
                <c:pt idx="13">
                  <c:v>4432.8571428571431</c:v>
                </c:pt>
                <c:pt idx="14">
                  <c:v>4574.2857142857147</c:v>
                </c:pt>
                <c:pt idx="15">
                  <c:v>3255.7142857142858</c:v>
                </c:pt>
                <c:pt idx="16">
                  <c:v>3961.4285714285716</c:v>
                </c:pt>
                <c:pt idx="17">
                  <c:v>3825.7142857142858</c:v>
                </c:pt>
                <c:pt idx="18">
                  <c:v>3851.4285714285716</c:v>
                </c:pt>
                <c:pt idx="19">
                  <c:v>3818.75</c:v>
                </c:pt>
                <c:pt idx="20">
                  <c:v>3618.3333333333335</c:v>
                </c:pt>
                <c:pt idx="21">
                  <c:v>3700</c:v>
                </c:pt>
                <c:pt idx="22">
                  <c:v>3582.8571428571427</c:v>
                </c:pt>
                <c:pt idx="23">
                  <c:v>3741.9047619047619</c:v>
                </c:pt>
                <c:pt idx="24">
                  <c:v>3851.4285714285716</c:v>
                </c:pt>
                <c:pt idx="25">
                  <c:v>3818.75</c:v>
                </c:pt>
                <c:pt idx="26">
                  <c:v>3618.3333333333335</c:v>
                </c:pt>
                <c:pt idx="27">
                  <c:v>3700</c:v>
                </c:pt>
                <c:pt idx="28">
                  <c:v>3582.8571428571427</c:v>
                </c:pt>
                <c:pt idx="29">
                  <c:v>3504.2857142857142</c:v>
                </c:pt>
                <c:pt idx="30">
                  <c:v>3494.2857142857142</c:v>
                </c:pt>
                <c:pt idx="31">
                  <c:v>3377.1428571428573</c:v>
                </c:pt>
                <c:pt idx="32">
                  <c:v>3431.4285714285716</c:v>
                </c:pt>
                <c:pt idx="33">
                  <c:v>3452.8571428571427</c:v>
                </c:pt>
                <c:pt idx="34">
                  <c:v>3372.8571428571427</c:v>
                </c:pt>
                <c:pt idx="35">
                  <c:v>11984.285714285714</c:v>
                </c:pt>
                <c:pt idx="36">
                  <c:v>23298.571428571428</c:v>
                </c:pt>
                <c:pt idx="37">
                  <c:v>17594.285714285714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8E4-4E67-9496-F07E89CA20FB}"/>
            </c:ext>
          </c:extLst>
        </c:ser>
        <c:ser>
          <c:idx val="15"/>
          <c:order val="15"/>
          <c:tx>
            <c:strRef>
              <c:f>'Data Summary GPD'!$X$1</c:f>
              <c:strCache>
                <c:ptCount val="1"/>
                <c:pt idx="0">
                  <c:v>Total GPD</c:v>
                </c:pt>
              </c:strCache>
            </c:strRef>
          </c:tx>
          <c:spPr>
            <a:ln w="28575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'Data Summary GPD'!$A$34:$A$90</c:f>
              <c:numCache>
                <c:formatCode>m/d/yyyy</c:formatCode>
                <c:ptCount val="57"/>
                <c:pt idx="0">
                  <c:v>44446</c:v>
                </c:pt>
                <c:pt idx="1">
                  <c:v>44453</c:v>
                </c:pt>
                <c:pt idx="2">
                  <c:v>44460</c:v>
                </c:pt>
                <c:pt idx="3">
                  <c:v>44466</c:v>
                </c:pt>
                <c:pt idx="4">
                  <c:v>44474</c:v>
                </c:pt>
                <c:pt idx="5">
                  <c:v>44481</c:v>
                </c:pt>
                <c:pt idx="6">
                  <c:v>44488</c:v>
                </c:pt>
                <c:pt idx="7">
                  <c:v>44495</c:v>
                </c:pt>
                <c:pt idx="8">
                  <c:v>44502</c:v>
                </c:pt>
                <c:pt idx="9">
                  <c:v>44509</c:v>
                </c:pt>
                <c:pt idx="10">
                  <c:v>44516</c:v>
                </c:pt>
                <c:pt idx="11">
                  <c:v>44523</c:v>
                </c:pt>
                <c:pt idx="12">
                  <c:v>44530</c:v>
                </c:pt>
                <c:pt idx="13">
                  <c:v>44537</c:v>
                </c:pt>
                <c:pt idx="14">
                  <c:v>44544</c:v>
                </c:pt>
                <c:pt idx="15">
                  <c:v>44551</c:v>
                </c:pt>
                <c:pt idx="16">
                  <c:v>44565</c:v>
                </c:pt>
                <c:pt idx="17">
                  <c:v>44572</c:v>
                </c:pt>
                <c:pt idx="18">
                  <c:v>44586</c:v>
                </c:pt>
                <c:pt idx="19">
                  <c:v>44594</c:v>
                </c:pt>
                <c:pt idx="20">
                  <c:v>44600</c:v>
                </c:pt>
                <c:pt idx="21">
                  <c:v>44607</c:v>
                </c:pt>
                <c:pt idx="22">
                  <c:v>44614</c:v>
                </c:pt>
                <c:pt idx="23">
                  <c:v>44572</c:v>
                </c:pt>
                <c:pt idx="24">
                  <c:v>44586</c:v>
                </c:pt>
                <c:pt idx="25">
                  <c:v>44594</c:v>
                </c:pt>
                <c:pt idx="26">
                  <c:v>44600</c:v>
                </c:pt>
                <c:pt idx="27">
                  <c:v>44607</c:v>
                </c:pt>
                <c:pt idx="28">
                  <c:v>44614</c:v>
                </c:pt>
                <c:pt idx="29">
                  <c:v>44621</c:v>
                </c:pt>
                <c:pt idx="30">
                  <c:v>44628</c:v>
                </c:pt>
                <c:pt idx="31">
                  <c:v>44635</c:v>
                </c:pt>
                <c:pt idx="32">
                  <c:v>44642</c:v>
                </c:pt>
                <c:pt idx="33">
                  <c:v>44649</c:v>
                </c:pt>
                <c:pt idx="34">
                  <c:v>44656</c:v>
                </c:pt>
                <c:pt idx="35">
                  <c:v>44663</c:v>
                </c:pt>
                <c:pt idx="36">
                  <c:v>44670</c:v>
                </c:pt>
                <c:pt idx="37">
                  <c:v>44677</c:v>
                </c:pt>
                <c:pt idx="38">
                  <c:v>44684</c:v>
                </c:pt>
                <c:pt idx="39">
                  <c:v>44691</c:v>
                </c:pt>
                <c:pt idx="40">
                  <c:v>44698</c:v>
                </c:pt>
                <c:pt idx="41">
                  <c:v>44705</c:v>
                </c:pt>
                <c:pt idx="42">
                  <c:v>44712</c:v>
                </c:pt>
                <c:pt idx="43">
                  <c:v>44719</c:v>
                </c:pt>
                <c:pt idx="44">
                  <c:v>44726</c:v>
                </c:pt>
                <c:pt idx="45">
                  <c:v>44733</c:v>
                </c:pt>
                <c:pt idx="46">
                  <c:v>44740</c:v>
                </c:pt>
                <c:pt idx="47">
                  <c:v>44747</c:v>
                </c:pt>
                <c:pt idx="48">
                  <c:v>44754</c:v>
                </c:pt>
                <c:pt idx="49">
                  <c:v>44761</c:v>
                </c:pt>
                <c:pt idx="50">
                  <c:v>44768</c:v>
                </c:pt>
                <c:pt idx="51">
                  <c:v>44775</c:v>
                </c:pt>
                <c:pt idx="52">
                  <c:v>44782</c:v>
                </c:pt>
                <c:pt idx="53">
                  <c:v>44789</c:v>
                </c:pt>
                <c:pt idx="54">
                  <c:v>44796</c:v>
                </c:pt>
                <c:pt idx="55">
                  <c:v>44803</c:v>
                </c:pt>
                <c:pt idx="56">
                  <c:v>44810</c:v>
                </c:pt>
              </c:numCache>
            </c:numRef>
          </c:cat>
          <c:val>
            <c:numRef>
              <c:f>'Data Summary GPD'!$X$34:$X$90</c:f>
              <c:numCache>
                <c:formatCode>#,##0_);[Red]\(#,##0\)</c:formatCode>
                <c:ptCount val="57"/>
                <c:pt idx="0">
                  <c:v>67910.42857142858</c:v>
                </c:pt>
                <c:pt idx="1">
                  <c:v>60000</c:v>
                </c:pt>
                <c:pt idx="2">
                  <c:v>59170.857142857152</c:v>
                </c:pt>
                <c:pt idx="3">
                  <c:v>53621.833333333328</c:v>
                </c:pt>
                <c:pt idx="4">
                  <c:v>59607.375</c:v>
                </c:pt>
                <c:pt idx="5">
                  <c:v>91097.57142857142</c:v>
                </c:pt>
                <c:pt idx="6">
                  <c:v>103901.28571428571</c:v>
                </c:pt>
                <c:pt idx="7">
                  <c:v>103709.28571428571</c:v>
                </c:pt>
                <c:pt idx="8">
                  <c:v>116714.71428571425</c:v>
                </c:pt>
                <c:pt idx="9">
                  <c:v>103301.71428571428</c:v>
                </c:pt>
                <c:pt idx="10">
                  <c:v>104974.85714285714</c:v>
                </c:pt>
                <c:pt idx="11">
                  <c:v>98266.571428571435</c:v>
                </c:pt>
                <c:pt idx="12">
                  <c:v>100553</c:v>
                </c:pt>
                <c:pt idx="13">
                  <c:v>100000</c:v>
                </c:pt>
                <c:pt idx="14">
                  <c:v>119907.57142857143</c:v>
                </c:pt>
                <c:pt idx="15">
                  <c:v>75176.57142857142</c:v>
                </c:pt>
                <c:pt idx="16">
                  <c:v>88045.92857142858</c:v>
                </c:pt>
                <c:pt idx="17">
                  <c:v>89725.142857142841</c:v>
                </c:pt>
                <c:pt idx="18">
                  <c:v>80527.57142857142</c:v>
                </c:pt>
                <c:pt idx="19">
                  <c:v>61028.25</c:v>
                </c:pt>
                <c:pt idx="20">
                  <c:v>103994</c:v>
                </c:pt>
                <c:pt idx="21">
                  <c:v>85685</c:v>
                </c:pt>
                <c:pt idx="22">
                  <c:v>59428.71428571429</c:v>
                </c:pt>
                <c:pt idx="23">
                  <c:v>77508.857142857145</c:v>
                </c:pt>
                <c:pt idx="24">
                  <c:v>80527.57142857142</c:v>
                </c:pt>
                <c:pt idx="25">
                  <c:v>61028.25</c:v>
                </c:pt>
                <c:pt idx="26">
                  <c:v>103994</c:v>
                </c:pt>
                <c:pt idx="27">
                  <c:v>85685</c:v>
                </c:pt>
                <c:pt idx="28">
                  <c:v>59428.71428571429</c:v>
                </c:pt>
                <c:pt idx="29">
                  <c:v>65764.857142857145</c:v>
                </c:pt>
                <c:pt idx="30">
                  <c:v>86525.142857142855</c:v>
                </c:pt>
                <c:pt idx="31">
                  <c:v>73831.142857142855</c:v>
                </c:pt>
                <c:pt idx="32">
                  <c:v>83455.999999999985</c:v>
                </c:pt>
                <c:pt idx="33">
                  <c:v>60969.000000000007</c:v>
                </c:pt>
                <c:pt idx="34">
                  <c:v>101440.42857142857</c:v>
                </c:pt>
                <c:pt idx="35">
                  <c:v>110357.57142857142</c:v>
                </c:pt>
                <c:pt idx="36">
                  <c:v>105484.14285714284</c:v>
                </c:pt>
                <c:pt idx="37">
                  <c:v>84857.142857142855</c:v>
                </c:pt>
                <c:pt idx="38">
                  <c:v>69633.285714285725</c:v>
                </c:pt>
                <c:pt idx="39">
                  <c:v>70000</c:v>
                </c:pt>
                <c:pt idx="40">
                  <c:v>70738.71428571429</c:v>
                </c:pt>
                <c:pt idx="41">
                  <c:v>71045.28571428571</c:v>
                </c:pt>
                <c:pt idx="42">
                  <c:v>89034</c:v>
                </c:pt>
                <c:pt idx="43">
                  <c:v>90631.857142857145</c:v>
                </c:pt>
                <c:pt idx="44">
                  <c:v>101787.28571428571</c:v>
                </c:pt>
                <c:pt idx="45">
                  <c:v>77395.57142857142</c:v>
                </c:pt>
                <c:pt idx="46">
                  <c:v>96464.714285714275</c:v>
                </c:pt>
                <c:pt idx="47">
                  <c:v>124179.2857142857</c:v>
                </c:pt>
                <c:pt idx="48">
                  <c:v>102016.57142857142</c:v>
                </c:pt>
                <c:pt idx="49">
                  <c:v>99479.857142857159</c:v>
                </c:pt>
                <c:pt idx="50">
                  <c:v>84581.428571428594</c:v>
                </c:pt>
                <c:pt idx="51">
                  <c:v>78888.428571428565</c:v>
                </c:pt>
                <c:pt idx="52">
                  <c:v>98104.857142857145</c:v>
                </c:pt>
                <c:pt idx="53">
                  <c:v>78399.57142857142</c:v>
                </c:pt>
                <c:pt idx="54">
                  <c:v>94100.571428571435</c:v>
                </c:pt>
                <c:pt idx="55">
                  <c:v>105780.71428571428</c:v>
                </c:pt>
                <c:pt idx="56">
                  <c:v>91340.428571428565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8E4-4E67-9496-F07E89CA20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77655792"/>
        <c:axId val="1677656208"/>
      </c:lineChart>
      <c:dateAx>
        <c:axId val="167765579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solidFill>
            <a:schemeClr val="bg1"/>
          </a:solidFill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77656208"/>
        <c:crosses val="autoZero"/>
        <c:auto val="1"/>
        <c:lblOffset val="100"/>
        <c:baseTimeUnit val="days"/>
      </c:dateAx>
      <c:valAx>
        <c:axId val="16776562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776557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2701235562039696E-2"/>
          <c:y val="0.83006826034439174"/>
          <c:w val="0.96597375568965427"/>
          <c:h val="0.1699317396556083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'Well #12'!$A$8:$A$39</c:f>
              <c:numCache>
                <c:formatCode>[$-409]d\-mmm;@</c:formatCode>
                <c:ptCount val="32"/>
                <c:pt idx="0">
                  <c:v>44341</c:v>
                </c:pt>
                <c:pt idx="1">
                  <c:v>44348</c:v>
                </c:pt>
                <c:pt idx="2">
                  <c:v>44355</c:v>
                </c:pt>
                <c:pt idx="3">
                  <c:v>44362</c:v>
                </c:pt>
                <c:pt idx="4">
                  <c:v>44369</c:v>
                </c:pt>
                <c:pt idx="5">
                  <c:v>44376</c:v>
                </c:pt>
                <c:pt idx="6">
                  <c:v>44383</c:v>
                </c:pt>
                <c:pt idx="7">
                  <c:v>44390</c:v>
                </c:pt>
                <c:pt idx="8">
                  <c:v>44397</c:v>
                </c:pt>
                <c:pt idx="9">
                  <c:v>44404</c:v>
                </c:pt>
                <c:pt idx="10">
                  <c:v>44411</c:v>
                </c:pt>
                <c:pt idx="11">
                  <c:v>44418</c:v>
                </c:pt>
                <c:pt idx="12">
                  <c:v>44425</c:v>
                </c:pt>
                <c:pt idx="13">
                  <c:v>44432</c:v>
                </c:pt>
                <c:pt idx="14">
                  <c:v>44439</c:v>
                </c:pt>
                <c:pt idx="15">
                  <c:v>44446</c:v>
                </c:pt>
                <c:pt idx="16">
                  <c:v>44607</c:v>
                </c:pt>
                <c:pt idx="17">
                  <c:v>44614</c:v>
                </c:pt>
                <c:pt idx="18">
                  <c:v>44572</c:v>
                </c:pt>
                <c:pt idx="19">
                  <c:v>44586</c:v>
                </c:pt>
                <c:pt idx="20">
                  <c:v>44594</c:v>
                </c:pt>
                <c:pt idx="21">
                  <c:v>44600</c:v>
                </c:pt>
                <c:pt idx="22">
                  <c:v>44607</c:v>
                </c:pt>
                <c:pt idx="23">
                  <c:v>44614</c:v>
                </c:pt>
                <c:pt idx="24">
                  <c:v>44621</c:v>
                </c:pt>
                <c:pt idx="25">
                  <c:v>44628</c:v>
                </c:pt>
                <c:pt idx="26">
                  <c:v>44635</c:v>
                </c:pt>
                <c:pt idx="27">
                  <c:v>44642</c:v>
                </c:pt>
                <c:pt idx="28">
                  <c:v>44649</c:v>
                </c:pt>
                <c:pt idx="29">
                  <c:v>44656</c:v>
                </c:pt>
                <c:pt idx="30">
                  <c:v>44663</c:v>
                </c:pt>
                <c:pt idx="31">
                  <c:v>44670</c:v>
                </c:pt>
              </c:numCache>
            </c:numRef>
          </c:cat>
          <c:val>
            <c:numRef>
              <c:f>'Well #12'!$F$8:$F$39</c:f>
              <c:numCache>
                <c:formatCode>#,##0</c:formatCode>
                <c:ptCount val="32"/>
                <c:pt idx="0">
                  <c:v>12118.571428571429</c:v>
                </c:pt>
                <c:pt idx="1">
                  <c:v>12075.714285714286</c:v>
                </c:pt>
                <c:pt idx="2">
                  <c:v>12191.428571428571</c:v>
                </c:pt>
                <c:pt idx="3">
                  <c:v>12371.428571428571</c:v>
                </c:pt>
                <c:pt idx="4">
                  <c:v>12265.714285714286</c:v>
                </c:pt>
                <c:pt idx="5">
                  <c:v>11835.714285714286</c:v>
                </c:pt>
                <c:pt idx="6">
                  <c:v>11541.428571428571</c:v>
                </c:pt>
                <c:pt idx="7">
                  <c:v>11504.285714285714</c:v>
                </c:pt>
                <c:pt idx="8">
                  <c:v>11680</c:v>
                </c:pt>
                <c:pt idx="9">
                  <c:v>10412.857142857143</c:v>
                </c:pt>
                <c:pt idx="10">
                  <c:v>12582.857142857143</c:v>
                </c:pt>
                <c:pt idx="11">
                  <c:v>11868.571428571429</c:v>
                </c:pt>
                <c:pt idx="12">
                  <c:v>12431.428571428571</c:v>
                </c:pt>
                <c:pt idx="13">
                  <c:v>11420</c:v>
                </c:pt>
                <c:pt idx="14">
                  <c:v>11091.428571428571</c:v>
                </c:pt>
                <c:pt idx="15">
                  <c:v>11097.142857142857</c:v>
                </c:pt>
                <c:pt idx="16">
                  <c:v>12244.223602484471</c:v>
                </c:pt>
                <c:pt idx="17">
                  <c:v>15795.714285714286</c:v>
                </c:pt>
                <c:pt idx="18">
                  <c:v>0</c:v>
                </c:pt>
                <c:pt idx="19">
                  <c:v>16897.857142857141</c:v>
                </c:pt>
                <c:pt idx="20">
                  <c:v>13086.25</c:v>
                </c:pt>
                <c:pt idx="21">
                  <c:v>20133.333333333332</c:v>
                </c:pt>
                <c:pt idx="22">
                  <c:v>16454.285714285714</c:v>
                </c:pt>
                <c:pt idx="23">
                  <c:v>15795.714285714286</c:v>
                </c:pt>
                <c:pt idx="24">
                  <c:v>14047.142857142857</c:v>
                </c:pt>
                <c:pt idx="25">
                  <c:v>17227.142857142859</c:v>
                </c:pt>
                <c:pt idx="26">
                  <c:v>16504.285714285714</c:v>
                </c:pt>
                <c:pt idx="27">
                  <c:v>17342.857142857141</c:v>
                </c:pt>
                <c:pt idx="28">
                  <c:v>17265.714285714286</c:v>
                </c:pt>
                <c:pt idx="29">
                  <c:v>17342.857142857141</c:v>
                </c:pt>
                <c:pt idx="30">
                  <c:v>17018.571428571428</c:v>
                </c:pt>
                <c:pt idx="31">
                  <c:v>13750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F3-4A5B-A7AF-75E7DD1B21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78562207"/>
        <c:axId val="2078563871"/>
      </c:lineChart>
      <c:dateAx>
        <c:axId val="2078562207"/>
        <c:scaling>
          <c:orientation val="minMax"/>
        </c:scaling>
        <c:delete val="0"/>
        <c:axPos val="b"/>
        <c:numFmt formatCode="[$-409]d\-mmm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78563871"/>
        <c:crosses val="autoZero"/>
        <c:auto val="1"/>
        <c:lblOffset val="100"/>
        <c:baseTimeUnit val="days"/>
      </c:dateAx>
      <c:valAx>
        <c:axId val="207856387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7856220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'Well #13'!$A$8:$A$39</c:f>
              <c:numCache>
                <c:formatCode>[$-409]d\-mmm;@</c:formatCode>
                <c:ptCount val="32"/>
                <c:pt idx="0">
                  <c:v>44341</c:v>
                </c:pt>
                <c:pt idx="1">
                  <c:v>44348</c:v>
                </c:pt>
                <c:pt idx="2">
                  <c:v>44355</c:v>
                </c:pt>
                <c:pt idx="3">
                  <c:v>44362</c:v>
                </c:pt>
                <c:pt idx="4">
                  <c:v>44369</c:v>
                </c:pt>
                <c:pt idx="5">
                  <c:v>44376</c:v>
                </c:pt>
                <c:pt idx="6">
                  <c:v>44383</c:v>
                </c:pt>
                <c:pt idx="7">
                  <c:v>44390</c:v>
                </c:pt>
                <c:pt idx="8">
                  <c:v>44397</c:v>
                </c:pt>
                <c:pt idx="9">
                  <c:v>44404</c:v>
                </c:pt>
                <c:pt idx="10">
                  <c:v>44411</c:v>
                </c:pt>
                <c:pt idx="11">
                  <c:v>44418</c:v>
                </c:pt>
                <c:pt idx="12">
                  <c:v>44425</c:v>
                </c:pt>
                <c:pt idx="13">
                  <c:v>44432</c:v>
                </c:pt>
                <c:pt idx="14">
                  <c:v>44439</c:v>
                </c:pt>
                <c:pt idx="15">
                  <c:v>44446</c:v>
                </c:pt>
                <c:pt idx="16">
                  <c:v>44607</c:v>
                </c:pt>
                <c:pt idx="17">
                  <c:v>44614</c:v>
                </c:pt>
                <c:pt idx="18">
                  <c:v>44572</c:v>
                </c:pt>
                <c:pt idx="19">
                  <c:v>44586</c:v>
                </c:pt>
                <c:pt idx="20">
                  <c:v>44594</c:v>
                </c:pt>
                <c:pt idx="21">
                  <c:v>44600</c:v>
                </c:pt>
                <c:pt idx="22">
                  <c:v>44607</c:v>
                </c:pt>
                <c:pt idx="23">
                  <c:v>44614</c:v>
                </c:pt>
                <c:pt idx="24">
                  <c:v>44621</c:v>
                </c:pt>
                <c:pt idx="25">
                  <c:v>44628</c:v>
                </c:pt>
                <c:pt idx="26">
                  <c:v>44635</c:v>
                </c:pt>
                <c:pt idx="27">
                  <c:v>44642</c:v>
                </c:pt>
                <c:pt idx="28">
                  <c:v>44649</c:v>
                </c:pt>
                <c:pt idx="29">
                  <c:v>44656</c:v>
                </c:pt>
                <c:pt idx="30">
                  <c:v>44663</c:v>
                </c:pt>
                <c:pt idx="31">
                  <c:v>44670</c:v>
                </c:pt>
              </c:numCache>
            </c:numRef>
          </c:cat>
          <c:val>
            <c:numRef>
              <c:f>'Well #13'!$F$8:$F$39</c:f>
              <c:numCache>
                <c:formatCode>#,##0</c:formatCode>
                <c:ptCount val="32"/>
                <c:pt idx="0">
                  <c:v>10770.714285714286</c:v>
                </c:pt>
                <c:pt idx="1">
                  <c:v>11301.428571428571</c:v>
                </c:pt>
                <c:pt idx="2">
                  <c:v>10917.142857142857</c:v>
                </c:pt>
                <c:pt idx="3">
                  <c:v>10987.142857142857</c:v>
                </c:pt>
                <c:pt idx="4">
                  <c:v>16585.714285714286</c:v>
                </c:pt>
                <c:pt idx="5">
                  <c:v>5221.4285714285716</c:v>
                </c:pt>
                <c:pt idx="6">
                  <c:v>10864.285714285714</c:v>
                </c:pt>
                <c:pt idx="7">
                  <c:v>9457.1428571428569</c:v>
                </c:pt>
                <c:pt idx="8">
                  <c:v>12191.428571428571</c:v>
                </c:pt>
                <c:pt idx="9">
                  <c:v>9907.1428571428569</c:v>
                </c:pt>
                <c:pt idx="10">
                  <c:v>10275.714285714286</c:v>
                </c:pt>
                <c:pt idx="11">
                  <c:v>12160</c:v>
                </c:pt>
                <c:pt idx="12">
                  <c:v>10778.571428571429</c:v>
                </c:pt>
                <c:pt idx="13">
                  <c:v>10742.857142857143</c:v>
                </c:pt>
                <c:pt idx="14">
                  <c:v>10670</c:v>
                </c:pt>
                <c:pt idx="15">
                  <c:v>10645.714285714286</c:v>
                </c:pt>
                <c:pt idx="16">
                  <c:v>9980.6211180124228</c:v>
                </c:pt>
                <c:pt idx="17">
                  <c:v>10105.714285714286</c:v>
                </c:pt>
                <c:pt idx="18">
                  <c:v>0</c:v>
                </c:pt>
                <c:pt idx="19">
                  <c:v>9845</c:v>
                </c:pt>
                <c:pt idx="20">
                  <c:v>7271.25</c:v>
                </c:pt>
                <c:pt idx="21">
                  <c:v>12960</c:v>
                </c:pt>
                <c:pt idx="22">
                  <c:v>9712.8571428571431</c:v>
                </c:pt>
                <c:pt idx="23">
                  <c:v>10105.714285714286</c:v>
                </c:pt>
                <c:pt idx="24">
                  <c:v>2838.5714285714284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2888.1428571428573</c:v>
                </c:pt>
                <c:pt idx="30">
                  <c:v>9184.4285714285706</c:v>
                </c:pt>
                <c:pt idx="31">
                  <c:v>14065.142857142857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5B-4751-AC22-6FCAF4418E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55359551"/>
        <c:axId val="755355807"/>
      </c:lineChart>
      <c:dateAx>
        <c:axId val="755359551"/>
        <c:scaling>
          <c:orientation val="minMax"/>
        </c:scaling>
        <c:delete val="0"/>
        <c:axPos val="b"/>
        <c:numFmt formatCode="[$-409]d\-mmm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5355807"/>
        <c:crosses val="autoZero"/>
        <c:auto val="1"/>
        <c:lblOffset val="100"/>
        <c:baseTimeUnit val="days"/>
      </c:dateAx>
      <c:valAx>
        <c:axId val="7553558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535955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'Well #15'!$A$8:$A$39</c:f>
              <c:numCache>
                <c:formatCode>[$-409]d\-mmm;@</c:formatCode>
                <c:ptCount val="32"/>
                <c:pt idx="0">
                  <c:v>44341</c:v>
                </c:pt>
                <c:pt idx="1">
                  <c:v>44348</c:v>
                </c:pt>
                <c:pt idx="2">
                  <c:v>44355</c:v>
                </c:pt>
                <c:pt idx="3">
                  <c:v>44362</c:v>
                </c:pt>
                <c:pt idx="4">
                  <c:v>44369</c:v>
                </c:pt>
                <c:pt idx="5">
                  <c:v>44376</c:v>
                </c:pt>
                <c:pt idx="6">
                  <c:v>44383</c:v>
                </c:pt>
                <c:pt idx="7">
                  <c:v>44390</c:v>
                </c:pt>
                <c:pt idx="8">
                  <c:v>44397</c:v>
                </c:pt>
                <c:pt idx="9">
                  <c:v>44404</c:v>
                </c:pt>
                <c:pt idx="10">
                  <c:v>44411</c:v>
                </c:pt>
                <c:pt idx="11">
                  <c:v>44418</c:v>
                </c:pt>
                <c:pt idx="12">
                  <c:v>44425</c:v>
                </c:pt>
                <c:pt idx="13">
                  <c:v>44432</c:v>
                </c:pt>
                <c:pt idx="14">
                  <c:v>44439</c:v>
                </c:pt>
                <c:pt idx="15">
                  <c:v>44446</c:v>
                </c:pt>
                <c:pt idx="16">
                  <c:v>44607</c:v>
                </c:pt>
                <c:pt idx="17">
                  <c:v>44614</c:v>
                </c:pt>
                <c:pt idx="18">
                  <c:v>44572</c:v>
                </c:pt>
                <c:pt idx="19">
                  <c:v>44586</c:v>
                </c:pt>
                <c:pt idx="20">
                  <c:v>44594</c:v>
                </c:pt>
                <c:pt idx="21">
                  <c:v>44600</c:v>
                </c:pt>
                <c:pt idx="22">
                  <c:v>44607</c:v>
                </c:pt>
                <c:pt idx="23">
                  <c:v>44614</c:v>
                </c:pt>
                <c:pt idx="24">
                  <c:v>44621</c:v>
                </c:pt>
                <c:pt idx="25">
                  <c:v>44628</c:v>
                </c:pt>
                <c:pt idx="26">
                  <c:v>44635</c:v>
                </c:pt>
                <c:pt idx="27">
                  <c:v>44642</c:v>
                </c:pt>
                <c:pt idx="28">
                  <c:v>44649</c:v>
                </c:pt>
                <c:pt idx="29">
                  <c:v>44656</c:v>
                </c:pt>
                <c:pt idx="30">
                  <c:v>44663</c:v>
                </c:pt>
                <c:pt idx="31">
                  <c:v>44670</c:v>
                </c:pt>
              </c:numCache>
            </c:numRef>
          </c:cat>
          <c:val>
            <c:numRef>
              <c:f>'Well #15'!$F$8:$F$39</c:f>
              <c:numCache>
                <c:formatCode>#,##0</c:formatCode>
                <c:ptCount val="32"/>
                <c:pt idx="0">
                  <c:v>14058.571428571429</c:v>
                </c:pt>
                <c:pt idx="1">
                  <c:v>12868.571428571429</c:v>
                </c:pt>
                <c:pt idx="2">
                  <c:v>11728.571428571429</c:v>
                </c:pt>
                <c:pt idx="3">
                  <c:v>10622.857142857143</c:v>
                </c:pt>
                <c:pt idx="4">
                  <c:v>9784.2857142857138</c:v>
                </c:pt>
                <c:pt idx="5">
                  <c:v>10692.857142857143</c:v>
                </c:pt>
                <c:pt idx="6">
                  <c:v>11962.857142857143</c:v>
                </c:pt>
                <c:pt idx="7">
                  <c:v>12398.571428571429</c:v>
                </c:pt>
                <c:pt idx="8">
                  <c:v>6442.8571428571431</c:v>
                </c:pt>
                <c:pt idx="9">
                  <c:v>3348.5714285714284</c:v>
                </c:pt>
                <c:pt idx="10">
                  <c:v>480</c:v>
                </c:pt>
                <c:pt idx="11">
                  <c:v>5854.2857142857147</c:v>
                </c:pt>
                <c:pt idx="12">
                  <c:v>7780</c:v>
                </c:pt>
                <c:pt idx="13">
                  <c:v>6017.1428571428569</c:v>
                </c:pt>
                <c:pt idx="14">
                  <c:v>4531.4285714285716</c:v>
                </c:pt>
                <c:pt idx="15">
                  <c:v>2872.8571428571427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1786.1428571428571</c:v>
                </c:pt>
                <c:pt idx="20">
                  <c:v>2404.5</c:v>
                </c:pt>
                <c:pt idx="21">
                  <c:v>15472.333333333334</c:v>
                </c:pt>
                <c:pt idx="22">
                  <c:v>13292</c:v>
                </c:pt>
                <c:pt idx="23">
                  <c:v>0</c:v>
                </c:pt>
                <c:pt idx="24">
                  <c:v>10369.428571428571</c:v>
                </c:pt>
                <c:pt idx="25">
                  <c:v>21339.714285714286</c:v>
                </c:pt>
                <c:pt idx="26">
                  <c:v>9467.1428571428569</c:v>
                </c:pt>
                <c:pt idx="27">
                  <c:v>14610.571428571429</c:v>
                </c:pt>
                <c:pt idx="28">
                  <c:v>7789</c:v>
                </c:pt>
                <c:pt idx="29">
                  <c:v>11133.857142857143</c:v>
                </c:pt>
                <c:pt idx="30">
                  <c:v>11659.857142857143</c:v>
                </c:pt>
                <c:pt idx="31">
                  <c:v>11625.857142857143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74-42CF-ACF2-05995365AA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55356639"/>
        <c:axId val="755351647"/>
      </c:lineChart>
      <c:dateAx>
        <c:axId val="755356639"/>
        <c:scaling>
          <c:orientation val="minMax"/>
        </c:scaling>
        <c:delete val="0"/>
        <c:axPos val="b"/>
        <c:numFmt formatCode="[$-409]d\-mmm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5351647"/>
        <c:crosses val="autoZero"/>
        <c:auto val="1"/>
        <c:lblOffset val="100"/>
        <c:baseTimeUnit val="days"/>
      </c:dateAx>
      <c:valAx>
        <c:axId val="7553516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535663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'Well #16'!$A$8:$A$39</c:f>
              <c:numCache>
                <c:formatCode>[$-409]d\-mmm;@</c:formatCode>
                <c:ptCount val="32"/>
                <c:pt idx="0">
                  <c:v>44341</c:v>
                </c:pt>
                <c:pt idx="1">
                  <c:v>44348</c:v>
                </c:pt>
                <c:pt idx="2">
                  <c:v>44355</c:v>
                </c:pt>
                <c:pt idx="3">
                  <c:v>44362</c:v>
                </c:pt>
                <c:pt idx="4">
                  <c:v>44369</c:v>
                </c:pt>
                <c:pt idx="5">
                  <c:v>44376</c:v>
                </c:pt>
                <c:pt idx="6">
                  <c:v>44383</c:v>
                </c:pt>
                <c:pt idx="7">
                  <c:v>44390</c:v>
                </c:pt>
                <c:pt idx="8">
                  <c:v>44397</c:v>
                </c:pt>
                <c:pt idx="9">
                  <c:v>44404</c:v>
                </c:pt>
                <c:pt idx="10">
                  <c:v>44411</c:v>
                </c:pt>
                <c:pt idx="11">
                  <c:v>44418</c:v>
                </c:pt>
                <c:pt idx="12">
                  <c:v>44425</c:v>
                </c:pt>
                <c:pt idx="13">
                  <c:v>44432</c:v>
                </c:pt>
                <c:pt idx="14">
                  <c:v>44439</c:v>
                </c:pt>
                <c:pt idx="15">
                  <c:v>44446</c:v>
                </c:pt>
                <c:pt idx="16">
                  <c:v>44607</c:v>
                </c:pt>
                <c:pt idx="17">
                  <c:v>44614</c:v>
                </c:pt>
                <c:pt idx="18">
                  <c:v>44572</c:v>
                </c:pt>
                <c:pt idx="19">
                  <c:v>44586</c:v>
                </c:pt>
                <c:pt idx="20">
                  <c:v>44594</c:v>
                </c:pt>
                <c:pt idx="21">
                  <c:v>44600</c:v>
                </c:pt>
                <c:pt idx="22">
                  <c:v>44607</c:v>
                </c:pt>
                <c:pt idx="23">
                  <c:v>44614</c:v>
                </c:pt>
                <c:pt idx="24">
                  <c:v>44621</c:v>
                </c:pt>
                <c:pt idx="25">
                  <c:v>44628</c:v>
                </c:pt>
                <c:pt idx="26">
                  <c:v>44635</c:v>
                </c:pt>
                <c:pt idx="27">
                  <c:v>44642</c:v>
                </c:pt>
                <c:pt idx="28">
                  <c:v>44649</c:v>
                </c:pt>
                <c:pt idx="29">
                  <c:v>44656</c:v>
                </c:pt>
                <c:pt idx="30">
                  <c:v>44663</c:v>
                </c:pt>
                <c:pt idx="31">
                  <c:v>44670</c:v>
                </c:pt>
              </c:numCache>
            </c:numRef>
          </c:cat>
          <c:val>
            <c:numRef>
              <c:f>'Well #16'!$F$8:$F$39</c:f>
              <c:numCache>
                <c:formatCode>#,##0</c:formatCode>
                <c:ptCount val="32"/>
                <c:pt idx="0">
                  <c:v>11408.571428571429</c:v>
                </c:pt>
                <c:pt idx="1">
                  <c:v>11155.714285714286</c:v>
                </c:pt>
                <c:pt idx="2">
                  <c:v>11224.285714285714</c:v>
                </c:pt>
                <c:pt idx="3">
                  <c:v>11297.142857142857</c:v>
                </c:pt>
                <c:pt idx="4">
                  <c:v>11198.571428571429</c:v>
                </c:pt>
                <c:pt idx="5">
                  <c:v>11127.142857142857</c:v>
                </c:pt>
                <c:pt idx="6">
                  <c:v>10971.428571428571</c:v>
                </c:pt>
                <c:pt idx="7">
                  <c:v>10872.857142857143</c:v>
                </c:pt>
                <c:pt idx="8">
                  <c:v>10401.428571428571</c:v>
                </c:pt>
                <c:pt idx="9">
                  <c:v>9542.8571428571431</c:v>
                </c:pt>
                <c:pt idx="10">
                  <c:v>11224.285714285714</c:v>
                </c:pt>
                <c:pt idx="11">
                  <c:v>0</c:v>
                </c:pt>
                <c:pt idx="12">
                  <c:v>8065.7142857142853</c:v>
                </c:pt>
                <c:pt idx="13">
                  <c:v>14927.142857142857</c:v>
                </c:pt>
                <c:pt idx="14">
                  <c:v>14371.428571428571</c:v>
                </c:pt>
                <c:pt idx="15">
                  <c:v>14542.857142857143</c:v>
                </c:pt>
                <c:pt idx="16">
                  <c:v>10725.341614906833</c:v>
                </c:pt>
                <c:pt idx="17">
                  <c:v>5170</c:v>
                </c:pt>
                <c:pt idx="18">
                  <c:v>0</c:v>
                </c:pt>
                <c:pt idx="19">
                  <c:v>9236.4285714285706</c:v>
                </c:pt>
                <c:pt idx="20">
                  <c:v>9235</c:v>
                </c:pt>
                <c:pt idx="21">
                  <c:v>8160</c:v>
                </c:pt>
                <c:pt idx="22">
                  <c:v>12240</c:v>
                </c:pt>
                <c:pt idx="23">
                  <c:v>5170</c:v>
                </c:pt>
                <c:pt idx="24">
                  <c:v>6941.4285714285716</c:v>
                </c:pt>
                <c:pt idx="25">
                  <c:v>8801.4285714285706</c:v>
                </c:pt>
                <c:pt idx="26">
                  <c:v>9518.5714285714294</c:v>
                </c:pt>
                <c:pt idx="27">
                  <c:v>11954.285714285714</c:v>
                </c:pt>
                <c:pt idx="28">
                  <c:v>9125.7142857142862</c:v>
                </c:pt>
                <c:pt idx="29">
                  <c:v>8264.2857142857138</c:v>
                </c:pt>
                <c:pt idx="30">
                  <c:v>13804.285714285714</c:v>
                </c:pt>
                <c:pt idx="31">
                  <c:v>7061.4285714285716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4D-4725-ADEB-22B22ADF5B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96638879"/>
        <c:axId val="2096657599"/>
      </c:lineChart>
      <c:dateAx>
        <c:axId val="2096638879"/>
        <c:scaling>
          <c:orientation val="minMax"/>
        </c:scaling>
        <c:delete val="0"/>
        <c:axPos val="b"/>
        <c:numFmt formatCode="[$-409]d\-mmm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96657599"/>
        <c:crosses val="autoZero"/>
        <c:auto val="1"/>
        <c:lblOffset val="100"/>
        <c:baseTimeUnit val="days"/>
      </c:dateAx>
      <c:valAx>
        <c:axId val="20966575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9663887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'Well #17'!$A$8:$A$39</c:f>
              <c:numCache>
                <c:formatCode>[$-409]d\-mmm;@</c:formatCode>
                <c:ptCount val="32"/>
                <c:pt idx="0">
                  <c:v>44341</c:v>
                </c:pt>
                <c:pt idx="1">
                  <c:v>44348</c:v>
                </c:pt>
                <c:pt idx="2">
                  <c:v>44355</c:v>
                </c:pt>
                <c:pt idx="3">
                  <c:v>44362</c:v>
                </c:pt>
                <c:pt idx="4">
                  <c:v>44369</c:v>
                </c:pt>
                <c:pt idx="5">
                  <c:v>44376</c:v>
                </c:pt>
                <c:pt idx="6">
                  <c:v>44383</c:v>
                </c:pt>
                <c:pt idx="7">
                  <c:v>44390</c:v>
                </c:pt>
                <c:pt idx="8">
                  <c:v>44397</c:v>
                </c:pt>
                <c:pt idx="9">
                  <c:v>44404</c:v>
                </c:pt>
                <c:pt idx="10">
                  <c:v>44411</c:v>
                </c:pt>
                <c:pt idx="11">
                  <c:v>44418</c:v>
                </c:pt>
                <c:pt idx="12">
                  <c:v>44425</c:v>
                </c:pt>
                <c:pt idx="13">
                  <c:v>44432</c:v>
                </c:pt>
                <c:pt idx="14">
                  <c:v>44439</c:v>
                </c:pt>
                <c:pt idx="15">
                  <c:v>44446</c:v>
                </c:pt>
                <c:pt idx="16">
                  <c:v>44607</c:v>
                </c:pt>
                <c:pt idx="17">
                  <c:v>44614</c:v>
                </c:pt>
                <c:pt idx="18">
                  <c:v>44572</c:v>
                </c:pt>
                <c:pt idx="19">
                  <c:v>44586</c:v>
                </c:pt>
                <c:pt idx="20">
                  <c:v>44594</c:v>
                </c:pt>
                <c:pt idx="21">
                  <c:v>44600</c:v>
                </c:pt>
                <c:pt idx="22">
                  <c:v>44607</c:v>
                </c:pt>
                <c:pt idx="23">
                  <c:v>44614</c:v>
                </c:pt>
                <c:pt idx="24">
                  <c:v>44621</c:v>
                </c:pt>
                <c:pt idx="25">
                  <c:v>44628</c:v>
                </c:pt>
                <c:pt idx="26">
                  <c:v>44635</c:v>
                </c:pt>
                <c:pt idx="27">
                  <c:v>44642</c:v>
                </c:pt>
                <c:pt idx="28">
                  <c:v>44649</c:v>
                </c:pt>
                <c:pt idx="29">
                  <c:v>44656</c:v>
                </c:pt>
                <c:pt idx="30">
                  <c:v>44663</c:v>
                </c:pt>
                <c:pt idx="31">
                  <c:v>44670</c:v>
                </c:pt>
              </c:numCache>
            </c:numRef>
          </c:cat>
          <c:val>
            <c:numRef>
              <c:f>'Well #17'!$F$8:$F$39</c:f>
              <c:numCache>
                <c:formatCode>#,##0</c:formatCode>
                <c:ptCount val="32"/>
                <c:pt idx="0">
                  <c:v>987.14285714285711</c:v>
                </c:pt>
                <c:pt idx="1">
                  <c:v>940</c:v>
                </c:pt>
                <c:pt idx="2">
                  <c:v>937.14285714285711</c:v>
                </c:pt>
                <c:pt idx="3">
                  <c:v>942.85714285714289</c:v>
                </c:pt>
                <c:pt idx="4">
                  <c:v>914.28571428571433</c:v>
                </c:pt>
                <c:pt idx="5">
                  <c:v>418.57142857142856</c:v>
                </c:pt>
                <c:pt idx="6">
                  <c:v>0</c:v>
                </c:pt>
                <c:pt idx="7">
                  <c:v>1931.4285714285713</c:v>
                </c:pt>
                <c:pt idx="8">
                  <c:v>1860</c:v>
                </c:pt>
                <c:pt idx="9">
                  <c:v>51.428571428571431</c:v>
                </c:pt>
                <c:pt idx="10">
                  <c:v>967.14285714285711</c:v>
                </c:pt>
                <c:pt idx="11">
                  <c:v>885.71428571428567</c:v>
                </c:pt>
                <c:pt idx="12">
                  <c:v>874.28571428571433</c:v>
                </c:pt>
                <c:pt idx="13">
                  <c:v>897.14285714285711</c:v>
                </c:pt>
                <c:pt idx="14">
                  <c:v>835.71428571428567</c:v>
                </c:pt>
                <c:pt idx="15">
                  <c:v>862.85714285714289</c:v>
                </c:pt>
                <c:pt idx="16">
                  <c:v>879.06832298136646</c:v>
                </c:pt>
                <c:pt idx="17">
                  <c:v>990</c:v>
                </c:pt>
                <c:pt idx="18">
                  <c:v>0</c:v>
                </c:pt>
                <c:pt idx="19">
                  <c:v>952.85714285714289</c:v>
                </c:pt>
                <c:pt idx="20">
                  <c:v>941.25</c:v>
                </c:pt>
                <c:pt idx="21">
                  <c:v>911.66666666666663</c:v>
                </c:pt>
                <c:pt idx="22">
                  <c:v>905.71428571428567</c:v>
                </c:pt>
                <c:pt idx="23">
                  <c:v>990</c:v>
                </c:pt>
                <c:pt idx="24">
                  <c:v>775.71428571428567</c:v>
                </c:pt>
                <c:pt idx="25">
                  <c:v>868.57142857142856</c:v>
                </c:pt>
                <c:pt idx="26">
                  <c:v>857.14285714285711</c:v>
                </c:pt>
                <c:pt idx="27">
                  <c:v>851.42857142857144</c:v>
                </c:pt>
                <c:pt idx="28">
                  <c:v>844.28571428571433</c:v>
                </c:pt>
                <c:pt idx="29">
                  <c:v>857.14285714285711</c:v>
                </c:pt>
                <c:pt idx="30">
                  <c:v>848.57142857142856</c:v>
                </c:pt>
                <c:pt idx="31">
                  <c:v>842.85714285714289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E2-423F-8B5D-E8628461B3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4591695"/>
        <c:axId val="54592111"/>
      </c:lineChart>
      <c:dateAx>
        <c:axId val="54591695"/>
        <c:scaling>
          <c:orientation val="minMax"/>
        </c:scaling>
        <c:delete val="0"/>
        <c:axPos val="b"/>
        <c:numFmt formatCode="[$-409]d\-mmm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592111"/>
        <c:crosses val="autoZero"/>
        <c:auto val="1"/>
        <c:lblOffset val="100"/>
        <c:baseTimeUnit val="days"/>
      </c:dateAx>
      <c:valAx>
        <c:axId val="545921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59169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'Well #19'!$A$8:$A$39</c:f>
              <c:numCache>
                <c:formatCode>[$-409]d\-mmm;@</c:formatCode>
                <c:ptCount val="32"/>
                <c:pt idx="0">
                  <c:v>44341</c:v>
                </c:pt>
                <c:pt idx="1">
                  <c:v>44348</c:v>
                </c:pt>
                <c:pt idx="2">
                  <c:v>44355</c:v>
                </c:pt>
                <c:pt idx="3">
                  <c:v>44362</c:v>
                </c:pt>
                <c:pt idx="4">
                  <c:v>44369</c:v>
                </c:pt>
                <c:pt idx="5">
                  <c:v>44376</c:v>
                </c:pt>
                <c:pt idx="6">
                  <c:v>44383</c:v>
                </c:pt>
                <c:pt idx="7">
                  <c:v>44390</c:v>
                </c:pt>
                <c:pt idx="8">
                  <c:v>44397</c:v>
                </c:pt>
                <c:pt idx="9">
                  <c:v>44404</c:v>
                </c:pt>
                <c:pt idx="10">
                  <c:v>44411</c:v>
                </c:pt>
                <c:pt idx="11">
                  <c:v>44418</c:v>
                </c:pt>
                <c:pt idx="12">
                  <c:v>44425</c:v>
                </c:pt>
                <c:pt idx="13">
                  <c:v>44432</c:v>
                </c:pt>
                <c:pt idx="14">
                  <c:v>44439</c:v>
                </c:pt>
                <c:pt idx="15">
                  <c:v>44446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44614</c:v>
                </c:pt>
              </c:numCache>
            </c:numRef>
          </c:cat>
          <c:val>
            <c:numRef>
              <c:f>'Well #19'!$F$8:$F$39</c:f>
              <c:numCache>
                <c:formatCode>#,##0</c:formatCode>
                <c:ptCount val="32"/>
                <c:pt idx="0">
                  <c:v>7474.2857142857147</c:v>
                </c:pt>
                <c:pt idx="1">
                  <c:v>7550</c:v>
                </c:pt>
                <c:pt idx="2">
                  <c:v>7398.5714285714284</c:v>
                </c:pt>
                <c:pt idx="3">
                  <c:v>7292.8571428571431</c:v>
                </c:pt>
                <c:pt idx="4">
                  <c:v>7017.1428571428569</c:v>
                </c:pt>
                <c:pt idx="5">
                  <c:v>6904.2857142857147</c:v>
                </c:pt>
                <c:pt idx="6">
                  <c:v>6284.2857142857147</c:v>
                </c:pt>
                <c:pt idx="7">
                  <c:v>6728.5714285714284</c:v>
                </c:pt>
                <c:pt idx="8">
                  <c:v>582.85714285714289</c:v>
                </c:pt>
                <c:pt idx="9">
                  <c:v>11381.428571428571</c:v>
                </c:pt>
                <c:pt idx="10">
                  <c:v>6607.1428571428569</c:v>
                </c:pt>
                <c:pt idx="11">
                  <c:v>6080</c:v>
                </c:pt>
                <c:pt idx="12">
                  <c:v>6032.8571428571431</c:v>
                </c:pt>
                <c:pt idx="13">
                  <c:v>6531.4285714285716</c:v>
                </c:pt>
                <c:pt idx="14">
                  <c:v>5424.2857142857147</c:v>
                </c:pt>
                <c:pt idx="15">
                  <c:v>5550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B2-4379-9F48-D6D83D0D45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5820879"/>
        <c:axId val="55821295"/>
      </c:lineChart>
      <c:dateAx>
        <c:axId val="55820879"/>
        <c:scaling>
          <c:orientation val="minMax"/>
        </c:scaling>
        <c:delete val="0"/>
        <c:axPos val="b"/>
        <c:numFmt formatCode="[$-409]d\-mmm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821295"/>
        <c:crosses val="autoZero"/>
        <c:auto val="1"/>
        <c:lblOffset val="100"/>
        <c:baseTimeUnit val="days"/>
      </c:dateAx>
      <c:valAx>
        <c:axId val="558212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82087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Yamaguchi!$A$8:$A$39</c:f>
              <c:numCache>
                <c:formatCode>[$-409]d\-mmm;@</c:formatCode>
                <c:ptCount val="32"/>
                <c:pt idx="0">
                  <c:v>44341</c:v>
                </c:pt>
                <c:pt idx="1">
                  <c:v>44348</c:v>
                </c:pt>
                <c:pt idx="2">
                  <c:v>44355</c:v>
                </c:pt>
                <c:pt idx="3">
                  <c:v>44362</c:v>
                </c:pt>
                <c:pt idx="4">
                  <c:v>44369</c:v>
                </c:pt>
                <c:pt idx="5">
                  <c:v>44376</c:v>
                </c:pt>
                <c:pt idx="6">
                  <c:v>44383</c:v>
                </c:pt>
                <c:pt idx="7">
                  <c:v>44390</c:v>
                </c:pt>
                <c:pt idx="8">
                  <c:v>44397</c:v>
                </c:pt>
                <c:pt idx="9">
                  <c:v>44404</c:v>
                </c:pt>
                <c:pt idx="10">
                  <c:v>44411</c:v>
                </c:pt>
                <c:pt idx="11">
                  <c:v>44418</c:v>
                </c:pt>
                <c:pt idx="12">
                  <c:v>44425</c:v>
                </c:pt>
                <c:pt idx="13">
                  <c:v>44432</c:v>
                </c:pt>
                <c:pt idx="14">
                  <c:v>44439</c:v>
                </c:pt>
                <c:pt idx="15">
                  <c:v>44446</c:v>
                </c:pt>
                <c:pt idx="16">
                  <c:v>44607</c:v>
                </c:pt>
                <c:pt idx="17">
                  <c:v>44614</c:v>
                </c:pt>
                <c:pt idx="18">
                  <c:v>44572</c:v>
                </c:pt>
                <c:pt idx="19">
                  <c:v>44586</c:v>
                </c:pt>
                <c:pt idx="20">
                  <c:v>44594</c:v>
                </c:pt>
                <c:pt idx="21">
                  <c:v>44600</c:v>
                </c:pt>
                <c:pt idx="22">
                  <c:v>44607</c:v>
                </c:pt>
                <c:pt idx="23">
                  <c:v>44614</c:v>
                </c:pt>
                <c:pt idx="24">
                  <c:v>44621</c:v>
                </c:pt>
                <c:pt idx="25">
                  <c:v>44628</c:v>
                </c:pt>
                <c:pt idx="26">
                  <c:v>44635</c:v>
                </c:pt>
                <c:pt idx="27">
                  <c:v>44642</c:v>
                </c:pt>
                <c:pt idx="28">
                  <c:v>44649</c:v>
                </c:pt>
                <c:pt idx="29">
                  <c:v>44656</c:v>
                </c:pt>
                <c:pt idx="30">
                  <c:v>44663</c:v>
                </c:pt>
                <c:pt idx="31">
                  <c:v>44670</c:v>
                </c:pt>
              </c:numCache>
            </c:numRef>
          </c:cat>
          <c:val>
            <c:numRef>
              <c:f>Yamaguchi!$F$8:$F$39</c:f>
              <c:numCache>
                <c:formatCode>#,##0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5772.8571428571431</c:v>
                </c:pt>
                <c:pt idx="15">
                  <c:v>8484.2857142857138</c:v>
                </c:pt>
                <c:pt idx="16">
                  <c:v>4907.4534161490683</c:v>
                </c:pt>
                <c:pt idx="17">
                  <c:v>3582.8571428571427</c:v>
                </c:pt>
                <c:pt idx="18">
                  <c:v>0</c:v>
                </c:pt>
                <c:pt idx="19">
                  <c:v>3851.4285714285716</c:v>
                </c:pt>
                <c:pt idx="20">
                  <c:v>3818.75</c:v>
                </c:pt>
                <c:pt idx="21">
                  <c:v>3618.3333333333335</c:v>
                </c:pt>
                <c:pt idx="22">
                  <c:v>3700</c:v>
                </c:pt>
                <c:pt idx="23">
                  <c:v>3582.8571428571427</c:v>
                </c:pt>
                <c:pt idx="24">
                  <c:v>3504.2857142857142</c:v>
                </c:pt>
                <c:pt idx="25">
                  <c:v>3494.2857142857142</c:v>
                </c:pt>
                <c:pt idx="26">
                  <c:v>3377.1428571428573</c:v>
                </c:pt>
                <c:pt idx="27">
                  <c:v>3431.4285714285716</c:v>
                </c:pt>
                <c:pt idx="28">
                  <c:v>3452.8571428571427</c:v>
                </c:pt>
                <c:pt idx="29">
                  <c:v>3372.8571428571427</c:v>
                </c:pt>
                <c:pt idx="30">
                  <c:v>11984.285714285714</c:v>
                </c:pt>
                <c:pt idx="31">
                  <c:v>23298.571428571428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9F-4315-803F-1C39363978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5820879"/>
        <c:axId val="55821295"/>
      </c:lineChart>
      <c:dateAx>
        <c:axId val="55820879"/>
        <c:scaling>
          <c:orientation val="minMax"/>
        </c:scaling>
        <c:delete val="0"/>
        <c:axPos val="b"/>
        <c:numFmt formatCode="[$-409]d\-mmm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821295"/>
        <c:crosses val="autoZero"/>
        <c:auto val="1"/>
        <c:lblOffset val="100"/>
        <c:baseTimeUnit val="days"/>
      </c:dateAx>
      <c:valAx>
        <c:axId val="558212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82087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ACLAD Well Summary (GPD)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9510747733739523E-2"/>
          <c:y val="9.143524691806991E-2"/>
          <c:w val="0.92739678055089614"/>
          <c:h val="0.77162065209680797"/>
        </c:manualLayout>
      </c:layout>
      <c:lineChart>
        <c:grouping val="standard"/>
        <c:varyColors val="0"/>
        <c:ser>
          <c:idx val="0"/>
          <c:order val="0"/>
          <c:tx>
            <c:strRef>
              <c:f>'SCE Correlation'!$B$27</c:f>
              <c:strCache>
                <c:ptCount val="1"/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'SCE Correlation'!$A$28:$A$43</c:f>
              <c:numCache>
                <c:formatCode>[$-409]d\-mmm;@</c:formatCode>
                <c:ptCount val="16"/>
              </c:numCache>
            </c:numRef>
          </c:cat>
          <c:val>
            <c:numRef>
              <c:f>'SCE Correlation'!$B$28:$B$43</c:f>
              <c:numCache>
                <c:formatCode>#,##0</c:formatCode>
                <c:ptCount val="16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80-4752-A19E-208C63DC3AE7}"/>
            </c:ext>
          </c:extLst>
        </c:ser>
        <c:ser>
          <c:idx val="1"/>
          <c:order val="1"/>
          <c:tx>
            <c:strRef>
              <c:f>'SCE Correlation'!$C$27</c:f>
              <c:strCache>
                <c:ptCount val="1"/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'SCE Correlation'!$A$28:$A$43</c:f>
              <c:numCache>
                <c:formatCode>[$-409]d\-mmm;@</c:formatCode>
                <c:ptCount val="16"/>
              </c:numCache>
            </c:numRef>
          </c:cat>
          <c:val>
            <c:numRef>
              <c:f>'SCE Correlation'!$C$28:$C$43</c:f>
              <c:numCache>
                <c:formatCode>#,##0</c:formatCode>
                <c:ptCount val="16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80-4752-A19E-208C63DC3AE7}"/>
            </c:ext>
          </c:extLst>
        </c:ser>
        <c:ser>
          <c:idx val="2"/>
          <c:order val="2"/>
          <c:tx>
            <c:strRef>
              <c:f>'SCE Correlation'!$D$27</c:f>
              <c:strCache>
                <c:ptCount val="1"/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'SCE Correlation'!$A$28:$A$43</c:f>
              <c:numCache>
                <c:formatCode>[$-409]d\-mmm;@</c:formatCode>
                <c:ptCount val="16"/>
              </c:numCache>
            </c:numRef>
          </c:cat>
          <c:val>
            <c:numRef>
              <c:f>'SCE Correlation'!$D$28:$D$43</c:f>
              <c:numCache>
                <c:formatCode>#,##0</c:formatCode>
                <c:ptCount val="16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280-4752-A19E-208C63DC3AE7}"/>
            </c:ext>
          </c:extLst>
        </c:ser>
        <c:ser>
          <c:idx val="3"/>
          <c:order val="3"/>
          <c:tx>
            <c:strRef>
              <c:f>'SCE Correlation'!$E$27</c:f>
              <c:strCache>
                <c:ptCount val="1"/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'SCE Correlation'!$A$28:$A$43</c:f>
              <c:numCache>
                <c:formatCode>[$-409]d\-mmm;@</c:formatCode>
                <c:ptCount val="16"/>
              </c:numCache>
            </c:numRef>
          </c:cat>
          <c:val>
            <c:numRef>
              <c:f>'SCE Correlation'!$E$28:$E$43</c:f>
              <c:numCache>
                <c:formatCode>#,##0</c:formatCode>
                <c:ptCount val="16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280-4752-A19E-208C63DC3AE7}"/>
            </c:ext>
          </c:extLst>
        </c:ser>
        <c:ser>
          <c:idx val="4"/>
          <c:order val="4"/>
          <c:tx>
            <c:strRef>
              <c:f>'SCE Correlation'!$F$27</c:f>
              <c:strCache>
                <c:ptCount val="1"/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'SCE Correlation'!$A$28:$A$43</c:f>
              <c:numCache>
                <c:formatCode>[$-409]d\-mmm;@</c:formatCode>
                <c:ptCount val="16"/>
              </c:numCache>
            </c:numRef>
          </c:cat>
          <c:val>
            <c:numRef>
              <c:f>'SCE Correlation'!$F$28:$F$43</c:f>
              <c:numCache>
                <c:formatCode>#,##0</c:formatCode>
                <c:ptCount val="16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280-4752-A19E-208C63DC3AE7}"/>
            </c:ext>
          </c:extLst>
        </c:ser>
        <c:ser>
          <c:idx val="5"/>
          <c:order val="5"/>
          <c:tx>
            <c:strRef>
              <c:f>'SCE Correlation'!$G$27</c:f>
              <c:strCache>
                <c:ptCount val="1"/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'SCE Correlation'!$A$28:$A$43</c:f>
              <c:numCache>
                <c:formatCode>[$-409]d\-mmm;@</c:formatCode>
                <c:ptCount val="16"/>
              </c:numCache>
            </c:numRef>
          </c:cat>
          <c:val>
            <c:numRef>
              <c:f>'SCE Correlation'!$G$28:$G$43</c:f>
              <c:numCache>
                <c:formatCode>#,##0</c:formatCode>
                <c:ptCount val="16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280-4752-A19E-208C63DC3AE7}"/>
            </c:ext>
          </c:extLst>
        </c:ser>
        <c:ser>
          <c:idx val="6"/>
          <c:order val="6"/>
          <c:tx>
            <c:strRef>
              <c:f>'SCE Correlation'!$H$27</c:f>
              <c:strCache>
                <c:ptCount val="1"/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'SCE Correlation'!$A$28:$A$43</c:f>
              <c:numCache>
                <c:formatCode>[$-409]d\-mmm;@</c:formatCode>
                <c:ptCount val="16"/>
              </c:numCache>
            </c:numRef>
          </c:cat>
          <c:val>
            <c:numRef>
              <c:f>'SCE Correlation'!$H$28:$H$43</c:f>
              <c:numCache>
                <c:formatCode>#,##0</c:formatCode>
                <c:ptCount val="16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280-4752-A19E-208C63DC3AE7}"/>
            </c:ext>
          </c:extLst>
        </c:ser>
        <c:ser>
          <c:idx val="7"/>
          <c:order val="7"/>
          <c:tx>
            <c:strRef>
              <c:f>'SCE Correlation'!$I$27</c:f>
              <c:strCache>
                <c:ptCount val="1"/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'SCE Correlation'!$A$28:$A$43</c:f>
              <c:numCache>
                <c:formatCode>[$-409]d\-mmm;@</c:formatCode>
                <c:ptCount val="16"/>
              </c:numCache>
            </c:numRef>
          </c:cat>
          <c:val>
            <c:numRef>
              <c:f>'SCE Correlation'!$I$28:$I$43</c:f>
              <c:numCache>
                <c:formatCode>#,##0</c:formatCode>
                <c:ptCount val="16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280-4752-A19E-208C63DC3AE7}"/>
            </c:ext>
          </c:extLst>
        </c:ser>
        <c:ser>
          <c:idx val="8"/>
          <c:order val="8"/>
          <c:tx>
            <c:strRef>
              <c:f>'SCE Correlation'!$J$27</c:f>
              <c:strCache>
                <c:ptCount val="1"/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'SCE Correlation'!$A$28:$A$43</c:f>
              <c:numCache>
                <c:formatCode>[$-409]d\-mmm;@</c:formatCode>
                <c:ptCount val="16"/>
              </c:numCache>
            </c:numRef>
          </c:cat>
          <c:val>
            <c:numRef>
              <c:f>'SCE Correlation'!$J$28:$J$43</c:f>
              <c:numCache>
                <c:formatCode>#,##0</c:formatCode>
                <c:ptCount val="16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280-4752-A19E-208C63DC3AE7}"/>
            </c:ext>
          </c:extLst>
        </c:ser>
        <c:ser>
          <c:idx val="9"/>
          <c:order val="9"/>
          <c:tx>
            <c:strRef>
              <c:f>'SCE Correlation'!$K$27</c:f>
              <c:strCache>
                <c:ptCount val="1"/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'SCE Correlation'!$A$28:$A$43</c:f>
              <c:numCache>
                <c:formatCode>[$-409]d\-mmm;@</c:formatCode>
                <c:ptCount val="16"/>
              </c:numCache>
            </c:numRef>
          </c:cat>
          <c:val>
            <c:numRef>
              <c:f>'SCE Correlation'!$K$28:$K$43</c:f>
              <c:numCache>
                <c:formatCode>#,##0</c:formatCode>
                <c:ptCount val="16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280-4752-A19E-208C63DC3AE7}"/>
            </c:ext>
          </c:extLst>
        </c:ser>
        <c:ser>
          <c:idx val="10"/>
          <c:order val="10"/>
          <c:tx>
            <c:strRef>
              <c:f>'SCE Correlation'!$L$27</c:f>
              <c:strCache>
                <c:ptCount val="1"/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'SCE Correlation'!$A$28:$A$43</c:f>
              <c:numCache>
                <c:formatCode>[$-409]d\-mmm;@</c:formatCode>
                <c:ptCount val="16"/>
              </c:numCache>
            </c:numRef>
          </c:cat>
          <c:val>
            <c:numRef>
              <c:f>'SCE Correlation'!$L$28:$L$43</c:f>
              <c:numCache>
                <c:formatCode>#,##0</c:formatCode>
                <c:ptCount val="16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B280-4752-A19E-208C63DC3A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92572703"/>
        <c:axId val="2092573119"/>
      </c:lineChart>
      <c:catAx>
        <c:axId val="2092572703"/>
        <c:scaling>
          <c:orientation val="minMax"/>
        </c:scaling>
        <c:delete val="0"/>
        <c:axPos val="b"/>
        <c:numFmt formatCode="[$-409]d\-mmm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92573119"/>
        <c:crosses val="autoZero"/>
        <c:auto val="1"/>
        <c:lblAlgn val="ctr"/>
        <c:lblOffset val="100"/>
        <c:noMultiLvlLbl val="1"/>
      </c:catAx>
      <c:valAx>
        <c:axId val="20925731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925727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ACLAD Well Summary (GPD)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9510747733739523E-2"/>
          <c:y val="9.143524691806991E-2"/>
          <c:w val="0.92739678055089614"/>
          <c:h val="0.77162065209680797"/>
        </c:manualLayout>
      </c:layout>
      <c:lineChart>
        <c:grouping val="standard"/>
        <c:varyColors val="0"/>
        <c:ser>
          <c:idx val="0"/>
          <c:order val="0"/>
          <c:tx>
            <c:strRef>
              <c:f>'SCE Correlation'!$B$27</c:f>
              <c:strCache>
                <c:ptCount val="1"/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'SCE Correlation'!$A$28:$A$43</c:f>
              <c:numCache>
                <c:formatCode>[$-409]d\-mmm;@</c:formatCode>
                <c:ptCount val="16"/>
              </c:numCache>
            </c:numRef>
          </c:cat>
          <c:val>
            <c:numRef>
              <c:f>'SCE Correlation'!$B$28:$B$43</c:f>
              <c:numCache>
                <c:formatCode>#,##0</c:formatCode>
                <c:ptCount val="16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2B-44A0-8023-962B5D1C1E1F}"/>
            </c:ext>
          </c:extLst>
        </c:ser>
        <c:ser>
          <c:idx val="1"/>
          <c:order val="1"/>
          <c:tx>
            <c:strRef>
              <c:f>'SCE Correlation'!$C$27</c:f>
              <c:strCache>
                <c:ptCount val="1"/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'SCE Correlation'!$A$28:$A$43</c:f>
              <c:numCache>
                <c:formatCode>[$-409]d\-mmm;@</c:formatCode>
                <c:ptCount val="16"/>
              </c:numCache>
            </c:numRef>
          </c:cat>
          <c:val>
            <c:numRef>
              <c:f>'SCE Correlation'!$C$28:$C$43</c:f>
              <c:numCache>
                <c:formatCode>#,##0</c:formatCode>
                <c:ptCount val="16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2B-44A0-8023-962B5D1C1E1F}"/>
            </c:ext>
          </c:extLst>
        </c:ser>
        <c:ser>
          <c:idx val="2"/>
          <c:order val="2"/>
          <c:tx>
            <c:strRef>
              <c:f>'SCE Correlation'!$D$27</c:f>
              <c:strCache>
                <c:ptCount val="1"/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'SCE Correlation'!$A$28:$A$43</c:f>
              <c:numCache>
                <c:formatCode>[$-409]d\-mmm;@</c:formatCode>
                <c:ptCount val="16"/>
              </c:numCache>
            </c:numRef>
          </c:cat>
          <c:val>
            <c:numRef>
              <c:f>'SCE Correlation'!$D$28:$D$43</c:f>
              <c:numCache>
                <c:formatCode>#,##0</c:formatCode>
                <c:ptCount val="16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92B-44A0-8023-962B5D1C1E1F}"/>
            </c:ext>
          </c:extLst>
        </c:ser>
        <c:ser>
          <c:idx val="3"/>
          <c:order val="3"/>
          <c:tx>
            <c:strRef>
              <c:f>'SCE Correlation'!$E$27</c:f>
              <c:strCache>
                <c:ptCount val="1"/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'SCE Correlation'!$A$28:$A$43</c:f>
              <c:numCache>
                <c:formatCode>[$-409]d\-mmm;@</c:formatCode>
                <c:ptCount val="16"/>
              </c:numCache>
            </c:numRef>
          </c:cat>
          <c:val>
            <c:numRef>
              <c:f>'SCE Correlation'!$E$28:$E$43</c:f>
              <c:numCache>
                <c:formatCode>#,##0</c:formatCode>
                <c:ptCount val="16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92B-44A0-8023-962B5D1C1E1F}"/>
            </c:ext>
          </c:extLst>
        </c:ser>
        <c:ser>
          <c:idx val="4"/>
          <c:order val="4"/>
          <c:tx>
            <c:strRef>
              <c:f>'SCE Correlation'!$F$27</c:f>
              <c:strCache>
                <c:ptCount val="1"/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'SCE Correlation'!$A$28:$A$43</c:f>
              <c:numCache>
                <c:formatCode>[$-409]d\-mmm;@</c:formatCode>
                <c:ptCount val="16"/>
              </c:numCache>
            </c:numRef>
          </c:cat>
          <c:val>
            <c:numRef>
              <c:f>'SCE Correlation'!$F$28:$F$43</c:f>
              <c:numCache>
                <c:formatCode>#,##0</c:formatCode>
                <c:ptCount val="16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92B-44A0-8023-962B5D1C1E1F}"/>
            </c:ext>
          </c:extLst>
        </c:ser>
        <c:ser>
          <c:idx val="5"/>
          <c:order val="5"/>
          <c:tx>
            <c:strRef>
              <c:f>'SCE Correlation'!$G$27</c:f>
              <c:strCache>
                <c:ptCount val="1"/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'SCE Correlation'!$A$28:$A$43</c:f>
              <c:numCache>
                <c:formatCode>[$-409]d\-mmm;@</c:formatCode>
                <c:ptCount val="16"/>
              </c:numCache>
            </c:numRef>
          </c:cat>
          <c:val>
            <c:numRef>
              <c:f>'SCE Correlation'!$G$28:$G$43</c:f>
              <c:numCache>
                <c:formatCode>#,##0</c:formatCode>
                <c:ptCount val="16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92B-44A0-8023-962B5D1C1E1F}"/>
            </c:ext>
          </c:extLst>
        </c:ser>
        <c:ser>
          <c:idx val="6"/>
          <c:order val="6"/>
          <c:tx>
            <c:strRef>
              <c:f>'SCE Correlation'!$H$27</c:f>
              <c:strCache>
                <c:ptCount val="1"/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'SCE Correlation'!$A$28:$A$43</c:f>
              <c:numCache>
                <c:formatCode>[$-409]d\-mmm;@</c:formatCode>
                <c:ptCount val="16"/>
              </c:numCache>
            </c:numRef>
          </c:cat>
          <c:val>
            <c:numRef>
              <c:f>'SCE Correlation'!$H$28:$H$43</c:f>
              <c:numCache>
                <c:formatCode>#,##0</c:formatCode>
                <c:ptCount val="16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D92B-44A0-8023-962B5D1C1E1F}"/>
            </c:ext>
          </c:extLst>
        </c:ser>
        <c:ser>
          <c:idx val="7"/>
          <c:order val="7"/>
          <c:tx>
            <c:strRef>
              <c:f>'SCE Correlation'!$I$27</c:f>
              <c:strCache>
                <c:ptCount val="1"/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'SCE Correlation'!$A$28:$A$43</c:f>
              <c:numCache>
                <c:formatCode>[$-409]d\-mmm;@</c:formatCode>
                <c:ptCount val="16"/>
              </c:numCache>
            </c:numRef>
          </c:cat>
          <c:val>
            <c:numRef>
              <c:f>'SCE Correlation'!$I$28:$I$43</c:f>
              <c:numCache>
                <c:formatCode>#,##0</c:formatCode>
                <c:ptCount val="16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D92B-44A0-8023-962B5D1C1E1F}"/>
            </c:ext>
          </c:extLst>
        </c:ser>
        <c:ser>
          <c:idx val="8"/>
          <c:order val="8"/>
          <c:tx>
            <c:strRef>
              <c:f>'SCE Correlation'!$J$27</c:f>
              <c:strCache>
                <c:ptCount val="1"/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'SCE Correlation'!$A$28:$A$43</c:f>
              <c:numCache>
                <c:formatCode>[$-409]d\-mmm;@</c:formatCode>
                <c:ptCount val="16"/>
              </c:numCache>
            </c:numRef>
          </c:cat>
          <c:val>
            <c:numRef>
              <c:f>'SCE Correlation'!$J$28:$J$43</c:f>
              <c:numCache>
                <c:formatCode>#,##0</c:formatCode>
                <c:ptCount val="16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D92B-44A0-8023-962B5D1C1E1F}"/>
            </c:ext>
          </c:extLst>
        </c:ser>
        <c:ser>
          <c:idx val="9"/>
          <c:order val="9"/>
          <c:tx>
            <c:strRef>
              <c:f>'SCE Correlation'!$K$27</c:f>
              <c:strCache>
                <c:ptCount val="1"/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'SCE Correlation'!$A$28:$A$43</c:f>
              <c:numCache>
                <c:formatCode>[$-409]d\-mmm;@</c:formatCode>
                <c:ptCount val="16"/>
              </c:numCache>
            </c:numRef>
          </c:cat>
          <c:val>
            <c:numRef>
              <c:f>'SCE Correlation'!$K$28:$K$43</c:f>
              <c:numCache>
                <c:formatCode>#,##0</c:formatCode>
                <c:ptCount val="16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D92B-44A0-8023-962B5D1C1E1F}"/>
            </c:ext>
          </c:extLst>
        </c:ser>
        <c:ser>
          <c:idx val="10"/>
          <c:order val="10"/>
          <c:tx>
            <c:strRef>
              <c:f>'SCE Correlation'!$L$27</c:f>
              <c:strCache>
                <c:ptCount val="1"/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'SCE Correlation'!$A$28:$A$43</c:f>
              <c:numCache>
                <c:formatCode>[$-409]d\-mmm;@</c:formatCode>
                <c:ptCount val="16"/>
              </c:numCache>
            </c:numRef>
          </c:cat>
          <c:val>
            <c:numRef>
              <c:f>'SCE Correlation'!$L$28:$L$43</c:f>
              <c:numCache>
                <c:formatCode>#,##0</c:formatCode>
                <c:ptCount val="16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D92B-44A0-8023-962B5D1C1E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92572703"/>
        <c:axId val="2092573119"/>
      </c:lineChart>
      <c:catAx>
        <c:axId val="2092572703"/>
        <c:scaling>
          <c:orientation val="minMax"/>
        </c:scaling>
        <c:delete val="0"/>
        <c:axPos val="b"/>
        <c:numFmt formatCode="[$-409]d\-mmm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92573119"/>
        <c:crosses val="autoZero"/>
        <c:auto val="1"/>
        <c:lblAlgn val="ctr"/>
        <c:lblOffset val="100"/>
        <c:noMultiLvlLbl val="1"/>
      </c:catAx>
      <c:valAx>
        <c:axId val="20925731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925727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319201336424992E-2"/>
          <c:y val="1.8849962345395117E-2"/>
          <c:w val="0.91712033932931392"/>
          <c:h val="0.71312141964095488"/>
        </c:manualLayout>
      </c:layout>
      <c:lineChart>
        <c:grouping val="standard"/>
        <c:varyColors val="0"/>
        <c:ser>
          <c:idx val="0"/>
          <c:order val="0"/>
          <c:tx>
            <c:strRef>
              <c:f>'Data Summary GPD'!$B$1:$B$2</c:f>
              <c:strCache>
                <c:ptCount val="2"/>
                <c:pt idx="0">
                  <c:v>Narcissa/Gingerroot</c:v>
                </c:pt>
                <c:pt idx="1">
                  <c:v>1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Summary GPD'!$A$34:$A$144</c:f>
              <c:numCache>
                <c:formatCode>m/d/yyyy</c:formatCode>
                <c:ptCount val="111"/>
                <c:pt idx="0">
                  <c:v>44446</c:v>
                </c:pt>
                <c:pt idx="1">
                  <c:v>44453</c:v>
                </c:pt>
                <c:pt idx="2">
                  <c:v>44460</c:v>
                </c:pt>
                <c:pt idx="3">
                  <c:v>44466</c:v>
                </c:pt>
                <c:pt idx="4">
                  <c:v>44474</c:v>
                </c:pt>
                <c:pt idx="5">
                  <c:v>44481</c:v>
                </c:pt>
                <c:pt idx="6">
                  <c:v>44488</c:v>
                </c:pt>
                <c:pt idx="7">
                  <c:v>44495</c:v>
                </c:pt>
                <c:pt idx="8">
                  <c:v>44502</c:v>
                </c:pt>
                <c:pt idx="9">
                  <c:v>44509</c:v>
                </c:pt>
                <c:pt idx="10">
                  <c:v>44516</c:v>
                </c:pt>
                <c:pt idx="11">
                  <c:v>44523</c:v>
                </c:pt>
                <c:pt idx="12">
                  <c:v>44530</c:v>
                </c:pt>
                <c:pt idx="13">
                  <c:v>44537</c:v>
                </c:pt>
                <c:pt idx="14">
                  <c:v>44544</c:v>
                </c:pt>
                <c:pt idx="15">
                  <c:v>44551</c:v>
                </c:pt>
                <c:pt idx="16">
                  <c:v>44565</c:v>
                </c:pt>
                <c:pt idx="17">
                  <c:v>44572</c:v>
                </c:pt>
                <c:pt idx="18">
                  <c:v>44586</c:v>
                </c:pt>
                <c:pt idx="19">
                  <c:v>44594</c:v>
                </c:pt>
                <c:pt idx="20">
                  <c:v>44600</c:v>
                </c:pt>
                <c:pt idx="21">
                  <c:v>44607</c:v>
                </c:pt>
                <c:pt idx="22">
                  <c:v>44614</c:v>
                </c:pt>
                <c:pt idx="23">
                  <c:v>44572</c:v>
                </c:pt>
                <c:pt idx="24">
                  <c:v>44586</c:v>
                </c:pt>
                <c:pt idx="25">
                  <c:v>44594</c:v>
                </c:pt>
                <c:pt idx="26">
                  <c:v>44600</c:v>
                </c:pt>
                <c:pt idx="27">
                  <c:v>44607</c:v>
                </c:pt>
                <c:pt idx="28">
                  <c:v>44614</c:v>
                </c:pt>
                <c:pt idx="29">
                  <c:v>44621</c:v>
                </c:pt>
                <c:pt idx="30">
                  <c:v>44628</c:v>
                </c:pt>
                <c:pt idx="31">
                  <c:v>44635</c:v>
                </c:pt>
                <c:pt idx="32">
                  <c:v>44642</c:v>
                </c:pt>
                <c:pt idx="33">
                  <c:v>44649</c:v>
                </c:pt>
                <c:pt idx="34">
                  <c:v>44656</c:v>
                </c:pt>
                <c:pt idx="35">
                  <c:v>44663</c:v>
                </c:pt>
                <c:pt idx="36">
                  <c:v>44670</c:v>
                </c:pt>
                <c:pt idx="37">
                  <c:v>44677</c:v>
                </c:pt>
                <c:pt idx="38">
                  <c:v>44684</c:v>
                </c:pt>
                <c:pt idx="39">
                  <c:v>44691</c:v>
                </c:pt>
                <c:pt idx="40">
                  <c:v>44698</c:v>
                </c:pt>
                <c:pt idx="41">
                  <c:v>44705</c:v>
                </c:pt>
                <c:pt idx="42">
                  <c:v>44712</c:v>
                </c:pt>
                <c:pt idx="43">
                  <c:v>44719</c:v>
                </c:pt>
                <c:pt idx="44">
                  <c:v>44726</c:v>
                </c:pt>
                <c:pt idx="45">
                  <c:v>44733</c:v>
                </c:pt>
                <c:pt idx="46">
                  <c:v>44740</c:v>
                </c:pt>
                <c:pt idx="47">
                  <c:v>44747</c:v>
                </c:pt>
                <c:pt idx="48">
                  <c:v>44754</c:v>
                </c:pt>
                <c:pt idx="49">
                  <c:v>44761</c:v>
                </c:pt>
                <c:pt idx="50">
                  <c:v>44768</c:v>
                </c:pt>
                <c:pt idx="51">
                  <c:v>44775</c:v>
                </c:pt>
                <c:pt idx="52">
                  <c:v>44782</c:v>
                </c:pt>
                <c:pt idx="53">
                  <c:v>44789</c:v>
                </c:pt>
                <c:pt idx="54">
                  <c:v>44796</c:v>
                </c:pt>
                <c:pt idx="55">
                  <c:v>44803</c:v>
                </c:pt>
                <c:pt idx="56">
                  <c:v>44810</c:v>
                </c:pt>
                <c:pt idx="57">
                  <c:v>44817</c:v>
                </c:pt>
                <c:pt idx="58">
                  <c:v>44824</c:v>
                </c:pt>
                <c:pt idx="59">
                  <c:v>44831</c:v>
                </c:pt>
                <c:pt idx="60">
                  <c:v>44838</c:v>
                </c:pt>
                <c:pt idx="61">
                  <c:v>44845</c:v>
                </c:pt>
                <c:pt idx="62">
                  <c:v>44852</c:v>
                </c:pt>
                <c:pt idx="63">
                  <c:v>44859</c:v>
                </c:pt>
                <c:pt idx="64">
                  <c:v>44866</c:v>
                </c:pt>
                <c:pt idx="65">
                  <c:v>44873</c:v>
                </c:pt>
                <c:pt idx="66">
                  <c:v>44880</c:v>
                </c:pt>
                <c:pt idx="67">
                  <c:v>44887</c:v>
                </c:pt>
                <c:pt idx="68">
                  <c:v>44894</c:v>
                </c:pt>
                <c:pt idx="69">
                  <c:v>44901</c:v>
                </c:pt>
                <c:pt idx="70">
                  <c:v>44908</c:v>
                </c:pt>
                <c:pt idx="71">
                  <c:v>44915</c:v>
                </c:pt>
                <c:pt idx="72">
                  <c:v>44922</c:v>
                </c:pt>
                <c:pt idx="73">
                  <c:v>44929</c:v>
                </c:pt>
                <c:pt idx="74">
                  <c:v>44937</c:v>
                </c:pt>
                <c:pt idx="75">
                  <c:v>44944</c:v>
                </c:pt>
                <c:pt idx="76">
                  <c:v>44950</c:v>
                </c:pt>
                <c:pt idx="77">
                  <c:v>44957</c:v>
                </c:pt>
                <c:pt idx="78">
                  <c:v>44964</c:v>
                </c:pt>
                <c:pt idx="79">
                  <c:v>44971</c:v>
                </c:pt>
                <c:pt idx="80">
                  <c:v>44978</c:v>
                </c:pt>
                <c:pt idx="81">
                  <c:v>44985</c:v>
                </c:pt>
                <c:pt idx="82">
                  <c:v>44992</c:v>
                </c:pt>
                <c:pt idx="83">
                  <c:v>45001</c:v>
                </c:pt>
                <c:pt idx="84">
                  <c:v>45007</c:v>
                </c:pt>
                <c:pt idx="85">
                  <c:v>45013</c:v>
                </c:pt>
                <c:pt idx="86">
                  <c:v>45020</c:v>
                </c:pt>
                <c:pt idx="87">
                  <c:v>45027</c:v>
                </c:pt>
                <c:pt idx="88">
                  <c:v>45034</c:v>
                </c:pt>
                <c:pt idx="89">
                  <c:v>45041</c:v>
                </c:pt>
                <c:pt idx="90">
                  <c:v>45048</c:v>
                </c:pt>
                <c:pt idx="91">
                  <c:v>45055</c:v>
                </c:pt>
                <c:pt idx="92">
                  <c:v>45062</c:v>
                </c:pt>
                <c:pt idx="93">
                  <c:v>45069</c:v>
                </c:pt>
                <c:pt idx="94">
                  <c:v>45076</c:v>
                </c:pt>
                <c:pt idx="95">
                  <c:v>45083</c:v>
                </c:pt>
                <c:pt idx="96">
                  <c:v>45090</c:v>
                </c:pt>
                <c:pt idx="97">
                  <c:v>45095</c:v>
                </c:pt>
                <c:pt idx="98">
                  <c:v>45111</c:v>
                </c:pt>
                <c:pt idx="99">
                  <c:v>45119</c:v>
                </c:pt>
                <c:pt idx="100">
                  <c:v>45125</c:v>
                </c:pt>
                <c:pt idx="101">
                  <c:v>45132</c:v>
                </c:pt>
                <c:pt idx="102">
                  <c:v>45139</c:v>
                </c:pt>
                <c:pt idx="103">
                  <c:v>45146</c:v>
                </c:pt>
                <c:pt idx="104">
                  <c:v>45160</c:v>
                </c:pt>
                <c:pt idx="105">
                  <c:v>45167</c:v>
                </c:pt>
                <c:pt idx="106">
                  <c:v>45174</c:v>
                </c:pt>
                <c:pt idx="107">
                  <c:v>45181</c:v>
                </c:pt>
                <c:pt idx="108">
                  <c:v>45188</c:v>
                </c:pt>
                <c:pt idx="109">
                  <c:v>45195</c:v>
                </c:pt>
                <c:pt idx="110">
                  <c:v>45202</c:v>
                </c:pt>
              </c:numCache>
            </c:numRef>
          </c:cat>
          <c:val>
            <c:numRef>
              <c:f>'Data Summary GPD'!$B$29:$B$34</c:f>
              <c:numCache>
                <c:formatCode>#,##0_);[Red]\(#,##0\)</c:formatCode>
                <c:ptCount val="6"/>
                <c:pt idx="0">
                  <c:v>0</c:v>
                </c:pt>
                <c:pt idx="1">
                  <c:v>15901.428571428571</c:v>
                </c:pt>
                <c:pt idx="2">
                  <c:v>48685.714285714283</c:v>
                </c:pt>
                <c:pt idx="3">
                  <c:v>13808.571428571429</c:v>
                </c:pt>
                <c:pt idx="4">
                  <c:v>520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43-426F-8B90-BF362AD59DC7}"/>
            </c:ext>
          </c:extLst>
        </c:ser>
        <c:ser>
          <c:idx val="1"/>
          <c:order val="1"/>
          <c:tx>
            <c:strRef>
              <c:f>'Data Summary GPD'!$C$1:$C$2</c:f>
              <c:strCache>
                <c:ptCount val="2"/>
                <c:pt idx="0">
                  <c:v>lower Narcissa</c:v>
                </c:pt>
                <c:pt idx="1">
                  <c:v>2 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'Data Summary GPD'!$A$34:$A$144</c:f>
              <c:numCache>
                <c:formatCode>m/d/yyyy</c:formatCode>
                <c:ptCount val="111"/>
                <c:pt idx="0">
                  <c:v>44446</c:v>
                </c:pt>
                <c:pt idx="1">
                  <c:v>44453</c:v>
                </c:pt>
                <c:pt idx="2">
                  <c:v>44460</c:v>
                </c:pt>
                <c:pt idx="3">
                  <c:v>44466</c:v>
                </c:pt>
                <c:pt idx="4">
                  <c:v>44474</c:v>
                </c:pt>
                <c:pt idx="5">
                  <c:v>44481</c:v>
                </c:pt>
                <c:pt idx="6">
                  <c:v>44488</c:v>
                </c:pt>
                <c:pt idx="7">
                  <c:v>44495</c:v>
                </c:pt>
                <c:pt idx="8">
                  <c:v>44502</c:v>
                </c:pt>
                <c:pt idx="9">
                  <c:v>44509</c:v>
                </c:pt>
                <c:pt idx="10">
                  <c:v>44516</c:v>
                </c:pt>
                <c:pt idx="11">
                  <c:v>44523</c:v>
                </c:pt>
                <c:pt idx="12">
                  <c:v>44530</c:v>
                </c:pt>
                <c:pt idx="13">
                  <c:v>44537</c:v>
                </c:pt>
                <c:pt idx="14">
                  <c:v>44544</c:v>
                </c:pt>
                <c:pt idx="15">
                  <c:v>44551</c:v>
                </c:pt>
                <c:pt idx="16">
                  <c:v>44565</c:v>
                </c:pt>
                <c:pt idx="17">
                  <c:v>44572</c:v>
                </c:pt>
                <c:pt idx="18">
                  <c:v>44586</c:v>
                </c:pt>
                <c:pt idx="19">
                  <c:v>44594</c:v>
                </c:pt>
                <c:pt idx="20">
                  <c:v>44600</c:v>
                </c:pt>
                <c:pt idx="21">
                  <c:v>44607</c:v>
                </c:pt>
                <c:pt idx="22">
                  <c:v>44614</c:v>
                </c:pt>
                <c:pt idx="23">
                  <c:v>44572</c:v>
                </c:pt>
                <c:pt idx="24">
                  <c:v>44586</c:v>
                </c:pt>
                <c:pt idx="25">
                  <c:v>44594</c:v>
                </c:pt>
                <c:pt idx="26">
                  <c:v>44600</c:v>
                </c:pt>
                <c:pt idx="27">
                  <c:v>44607</c:v>
                </c:pt>
                <c:pt idx="28">
                  <c:v>44614</c:v>
                </c:pt>
                <c:pt idx="29">
                  <c:v>44621</c:v>
                </c:pt>
                <c:pt idx="30">
                  <c:v>44628</c:v>
                </c:pt>
                <c:pt idx="31">
                  <c:v>44635</c:v>
                </c:pt>
                <c:pt idx="32">
                  <c:v>44642</c:v>
                </c:pt>
                <c:pt idx="33">
                  <c:v>44649</c:v>
                </c:pt>
                <c:pt idx="34">
                  <c:v>44656</c:v>
                </c:pt>
                <c:pt idx="35">
                  <c:v>44663</c:v>
                </c:pt>
                <c:pt idx="36">
                  <c:v>44670</c:v>
                </c:pt>
                <c:pt idx="37">
                  <c:v>44677</c:v>
                </c:pt>
                <c:pt idx="38">
                  <c:v>44684</c:v>
                </c:pt>
                <c:pt idx="39">
                  <c:v>44691</c:v>
                </c:pt>
                <c:pt idx="40">
                  <c:v>44698</c:v>
                </c:pt>
                <c:pt idx="41">
                  <c:v>44705</c:v>
                </c:pt>
                <c:pt idx="42">
                  <c:v>44712</c:v>
                </c:pt>
                <c:pt idx="43">
                  <c:v>44719</c:v>
                </c:pt>
                <c:pt idx="44">
                  <c:v>44726</c:v>
                </c:pt>
                <c:pt idx="45">
                  <c:v>44733</c:v>
                </c:pt>
                <c:pt idx="46">
                  <c:v>44740</c:v>
                </c:pt>
                <c:pt idx="47">
                  <c:v>44747</c:v>
                </c:pt>
                <c:pt idx="48">
                  <c:v>44754</c:v>
                </c:pt>
                <c:pt idx="49">
                  <c:v>44761</c:v>
                </c:pt>
                <c:pt idx="50">
                  <c:v>44768</c:v>
                </c:pt>
                <c:pt idx="51">
                  <c:v>44775</c:v>
                </c:pt>
                <c:pt idx="52">
                  <c:v>44782</c:v>
                </c:pt>
                <c:pt idx="53">
                  <c:v>44789</c:v>
                </c:pt>
                <c:pt idx="54">
                  <c:v>44796</c:v>
                </c:pt>
                <c:pt idx="55">
                  <c:v>44803</c:v>
                </c:pt>
                <c:pt idx="56">
                  <c:v>44810</c:v>
                </c:pt>
                <c:pt idx="57">
                  <c:v>44817</c:v>
                </c:pt>
                <c:pt idx="58">
                  <c:v>44824</c:v>
                </c:pt>
                <c:pt idx="59">
                  <c:v>44831</c:v>
                </c:pt>
                <c:pt idx="60">
                  <c:v>44838</c:v>
                </c:pt>
                <c:pt idx="61">
                  <c:v>44845</c:v>
                </c:pt>
                <c:pt idx="62">
                  <c:v>44852</c:v>
                </c:pt>
                <c:pt idx="63">
                  <c:v>44859</c:v>
                </c:pt>
                <c:pt idx="64">
                  <c:v>44866</c:v>
                </c:pt>
                <c:pt idx="65">
                  <c:v>44873</c:v>
                </c:pt>
                <c:pt idx="66">
                  <c:v>44880</c:v>
                </c:pt>
                <c:pt idx="67">
                  <c:v>44887</c:v>
                </c:pt>
                <c:pt idx="68">
                  <c:v>44894</c:v>
                </c:pt>
                <c:pt idx="69">
                  <c:v>44901</c:v>
                </c:pt>
                <c:pt idx="70">
                  <c:v>44908</c:v>
                </c:pt>
                <c:pt idx="71">
                  <c:v>44915</c:v>
                </c:pt>
                <c:pt idx="72">
                  <c:v>44922</c:v>
                </c:pt>
                <c:pt idx="73">
                  <c:v>44929</c:v>
                </c:pt>
                <c:pt idx="74">
                  <c:v>44937</c:v>
                </c:pt>
                <c:pt idx="75">
                  <c:v>44944</c:v>
                </c:pt>
                <c:pt idx="76">
                  <c:v>44950</c:v>
                </c:pt>
                <c:pt idx="77">
                  <c:v>44957</c:v>
                </c:pt>
                <c:pt idx="78">
                  <c:v>44964</c:v>
                </c:pt>
                <c:pt idx="79">
                  <c:v>44971</c:v>
                </c:pt>
                <c:pt idx="80">
                  <c:v>44978</c:v>
                </c:pt>
                <c:pt idx="81">
                  <c:v>44985</c:v>
                </c:pt>
                <c:pt idx="82">
                  <c:v>44992</c:v>
                </c:pt>
                <c:pt idx="83">
                  <c:v>45001</c:v>
                </c:pt>
                <c:pt idx="84">
                  <c:v>45007</c:v>
                </c:pt>
                <c:pt idx="85">
                  <c:v>45013</c:v>
                </c:pt>
                <c:pt idx="86">
                  <c:v>45020</c:v>
                </c:pt>
                <c:pt idx="87">
                  <c:v>45027</c:v>
                </c:pt>
                <c:pt idx="88">
                  <c:v>45034</c:v>
                </c:pt>
                <c:pt idx="89">
                  <c:v>45041</c:v>
                </c:pt>
                <c:pt idx="90">
                  <c:v>45048</c:v>
                </c:pt>
                <c:pt idx="91">
                  <c:v>45055</c:v>
                </c:pt>
                <c:pt idx="92">
                  <c:v>45062</c:v>
                </c:pt>
                <c:pt idx="93">
                  <c:v>45069</c:v>
                </c:pt>
                <c:pt idx="94">
                  <c:v>45076</c:v>
                </c:pt>
                <c:pt idx="95">
                  <c:v>45083</c:v>
                </c:pt>
                <c:pt idx="96">
                  <c:v>45090</c:v>
                </c:pt>
                <c:pt idx="97">
                  <c:v>45095</c:v>
                </c:pt>
                <c:pt idx="98">
                  <c:v>45111</c:v>
                </c:pt>
                <c:pt idx="99">
                  <c:v>45119</c:v>
                </c:pt>
                <c:pt idx="100">
                  <c:v>45125</c:v>
                </c:pt>
                <c:pt idx="101">
                  <c:v>45132</c:v>
                </c:pt>
                <c:pt idx="102">
                  <c:v>45139</c:v>
                </c:pt>
                <c:pt idx="103">
                  <c:v>45146</c:v>
                </c:pt>
                <c:pt idx="104">
                  <c:v>45160</c:v>
                </c:pt>
                <c:pt idx="105">
                  <c:v>45167</c:v>
                </c:pt>
                <c:pt idx="106">
                  <c:v>45174</c:v>
                </c:pt>
                <c:pt idx="107">
                  <c:v>45181</c:v>
                </c:pt>
                <c:pt idx="108">
                  <c:v>45188</c:v>
                </c:pt>
                <c:pt idx="109">
                  <c:v>45195</c:v>
                </c:pt>
                <c:pt idx="110">
                  <c:v>45202</c:v>
                </c:pt>
              </c:numCache>
            </c:numRef>
          </c:cat>
          <c:val>
            <c:numRef>
              <c:f>'Data Summary GPD'!$C$3:$C$140</c:f>
              <c:numCache>
                <c:formatCode>#,##0_);[Red]\(#,##0\)</c:formatCode>
                <c:ptCount val="138"/>
                <c:pt idx="0">
                  <c:v>14900</c:v>
                </c:pt>
                <c:pt idx="1">
                  <c:v>11818.571428571429</c:v>
                </c:pt>
                <c:pt idx="2">
                  <c:v>11457.142857142857</c:v>
                </c:pt>
                <c:pt idx="3">
                  <c:v>10965.714285714286</c:v>
                </c:pt>
                <c:pt idx="4">
                  <c:v>10400</c:v>
                </c:pt>
                <c:pt idx="5">
                  <c:v>9991.4285714285706</c:v>
                </c:pt>
                <c:pt idx="6">
                  <c:v>9000</c:v>
                </c:pt>
                <c:pt idx="7">
                  <c:v>8191.4285714285716</c:v>
                </c:pt>
                <c:pt idx="8">
                  <c:v>7592.8571428571431</c:v>
                </c:pt>
                <c:pt idx="9">
                  <c:v>7320</c:v>
                </c:pt>
                <c:pt idx="10">
                  <c:v>8632.8571428571431</c:v>
                </c:pt>
                <c:pt idx="11">
                  <c:v>7825.7142857142853</c:v>
                </c:pt>
                <c:pt idx="12">
                  <c:v>7648.5714285714284</c:v>
                </c:pt>
                <c:pt idx="13">
                  <c:v>7540</c:v>
                </c:pt>
                <c:pt idx="14">
                  <c:v>7498.5714285714284</c:v>
                </c:pt>
                <c:pt idx="15">
                  <c:v>7278.5714285714284</c:v>
                </c:pt>
                <c:pt idx="16">
                  <c:v>8877.4285714285706</c:v>
                </c:pt>
                <c:pt idx="17">
                  <c:v>11818.571428571429</c:v>
                </c:pt>
                <c:pt idx="18">
                  <c:v>11457.142857142857</c:v>
                </c:pt>
                <c:pt idx="19">
                  <c:v>10965.714285714286</c:v>
                </c:pt>
                <c:pt idx="20">
                  <c:v>10400</c:v>
                </c:pt>
                <c:pt idx="21">
                  <c:v>9991.4285714285706</c:v>
                </c:pt>
                <c:pt idx="22">
                  <c:v>9000</c:v>
                </c:pt>
                <c:pt idx="23">
                  <c:v>8191.4285714285716</c:v>
                </c:pt>
                <c:pt idx="24">
                  <c:v>7592.8571428571431</c:v>
                </c:pt>
                <c:pt idx="25">
                  <c:v>7320</c:v>
                </c:pt>
                <c:pt idx="26">
                  <c:v>8632.8571428571431</c:v>
                </c:pt>
                <c:pt idx="27">
                  <c:v>7825.7142857142853</c:v>
                </c:pt>
                <c:pt idx="28">
                  <c:v>7648.5714285714284</c:v>
                </c:pt>
                <c:pt idx="29">
                  <c:v>7540</c:v>
                </c:pt>
                <c:pt idx="30">
                  <c:v>7498.5714285714284</c:v>
                </c:pt>
                <c:pt idx="31">
                  <c:v>7278.5714285714284</c:v>
                </c:pt>
                <c:pt idx="32">
                  <c:v>7187.1428571428569</c:v>
                </c:pt>
                <c:pt idx="33">
                  <c:v>7134.2857142857147</c:v>
                </c:pt>
                <c:pt idx="34">
                  <c:v>7053.333333333333</c:v>
                </c:pt>
                <c:pt idx="35">
                  <c:v>7233.75</c:v>
                </c:pt>
                <c:pt idx="36">
                  <c:v>7131.4285714285716</c:v>
                </c:pt>
                <c:pt idx="37">
                  <c:v>6881.4285714285716</c:v>
                </c:pt>
                <c:pt idx="38">
                  <c:v>6595.7142857142853</c:v>
                </c:pt>
                <c:pt idx="39">
                  <c:v>6395.7142857142853</c:v>
                </c:pt>
                <c:pt idx="40">
                  <c:v>6192.8571428571431</c:v>
                </c:pt>
                <c:pt idx="41">
                  <c:v>5994.2857142857147</c:v>
                </c:pt>
                <c:pt idx="42">
                  <c:v>5802.8571428571431</c:v>
                </c:pt>
                <c:pt idx="43">
                  <c:v>5598.5714285714284</c:v>
                </c:pt>
                <c:pt idx="44">
                  <c:v>4378.5714285714284</c:v>
                </c:pt>
                <c:pt idx="45">
                  <c:v>7538.5714285714284</c:v>
                </c:pt>
                <c:pt idx="46">
                  <c:v>4194.2857142857147</c:v>
                </c:pt>
                <c:pt idx="47">
                  <c:v>5108.5714285714284</c:v>
                </c:pt>
                <c:pt idx="48">
                  <c:v>5004.2857142857147</c:v>
                </c:pt>
                <c:pt idx="49">
                  <c:v>5014.2857142857147</c:v>
                </c:pt>
                <c:pt idx="50">
                  <c:v>4355</c:v>
                </c:pt>
                <c:pt idx="51">
                  <c:v>5526.666666666667</c:v>
                </c:pt>
                <c:pt idx="52">
                  <c:v>5100</c:v>
                </c:pt>
                <c:pt idx="53">
                  <c:v>5948.5714285714284</c:v>
                </c:pt>
                <c:pt idx="54">
                  <c:v>5131.9047619047615</c:v>
                </c:pt>
                <c:pt idx="55">
                  <c:v>5014.2857142857147</c:v>
                </c:pt>
                <c:pt idx="56">
                  <c:v>4355</c:v>
                </c:pt>
                <c:pt idx="57">
                  <c:v>5526.666666666667</c:v>
                </c:pt>
                <c:pt idx="58">
                  <c:v>5100</c:v>
                </c:pt>
                <c:pt idx="59">
                  <c:v>5948.5714285714284</c:v>
                </c:pt>
                <c:pt idx="60">
                  <c:v>2051.4285714285716</c:v>
                </c:pt>
                <c:pt idx="61">
                  <c:v>4944.2857142857147</c:v>
                </c:pt>
                <c:pt idx="62">
                  <c:v>4351.4285714285716</c:v>
                </c:pt>
                <c:pt idx="63">
                  <c:v>4140</c:v>
                </c:pt>
                <c:pt idx="64">
                  <c:v>3998.5714285714284</c:v>
                </c:pt>
                <c:pt idx="65">
                  <c:v>4207.1428571428569</c:v>
                </c:pt>
                <c:pt idx="66">
                  <c:v>4230</c:v>
                </c:pt>
                <c:pt idx="67">
                  <c:v>4600</c:v>
                </c:pt>
                <c:pt idx="68">
                  <c:v>4925.7142857142853</c:v>
                </c:pt>
                <c:pt idx="69">
                  <c:v>5088.5714285714284</c:v>
                </c:pt>
                <c:pt idx="70">
                  <c:v>5807.1428571428569</c:v>
                </c:pt>
                <c:pt idx="71">
                  <c:v>5622.8571428571431</c:v>
                </c:pt>
                <c:pt idx="72">
                  <c:v>5520</c:v>
                </c:pt>
                <c:pt idx="73">
                  <c:v>5200</c:v>
                </c:pt>
                <c:pt idx="74">
                  <c:v>3604.2857142857142</c:v>
                </c:pt>
                <c:pt idx="75">
                  <c:v>6782.8571428571431</c:v>
                </c:pt>
                <c:pt idx="76">
                  <c:v>5051.4285714285716</c:v>
                </c:pt>
                <c:pt idx="77">
                  <c:v>5032.8571428571431</c:v>
                </c:pt>
                <c:pt idx="78">
                  <c:v>5172.8571428571431</c:v>
                </c:pt>
                <c:pt idx="79">
                  <c:v>4982.8571428571431</c:v>
                </c:pt>
                <c:pt idx="80">
                  <c:v>4785.7142857142853</c:v>
                </c:pt>
                <c:pt idx="81">
                  <c:v>798.57142857142856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8484.2857142857138</c:v>
                </c:pt>
                <c:pt idx="87">
                  <c:v>0.2857142857142857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18916.857142857141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-1397193.2857142857</c:v>
                </c:pt>
                <c:pt idx="103">
                  <c:v>3179</c:v>
                </c:pt>
                <c:pt idx="104">
                  <c:v>1478</c:v>
                </c:pt>
                <c:pt idx="105">
                  <c:v>1140.5</c:v>
                </c:pt>
                <c:pt idx="106">
                  <c:v>1347.1428571428571</c:v>
                </c:pt>
                <c:pt idx="107">
                  <c:v>1860.1666666666667</c:v>
                </c:pt>
                <c:pt idx="108">
                  <c:v>1429.8571428571429</c:v>
                </c:pt>
                <c:pt idx="109">
                  <c:v>3705.7142857142858</c:v>
                </c:pt>
                <c:pt idx="110">
                  <c:v>2240.5714285714284</c:v>
                </c:pt>
                <c:pt idx="111">
                  <c:v>2394.8571428571427</c:v>
                </c:pt>
                <c:pt idx="112">
                  <c:v>2471.7142857142858</c:v>
                </c:pt>
                <c:pt idx="113">
                  <c:v>2451</c:v>
                </c:pt>
                <c:pt idx="114">
                  <c:v>2823.1111111111113</c:v>
                </c:pt>
                <c:pt idx="115">
                  <c:v>2973.6666666666665</c:v>
                </c:pt>
                <c:pt idx="116">
                  <c:v>3144.5</c:v>
                </c:pt>
                <c:pt idx="117">
                  <c:v>2533.5714285714284</c:v>
                </c:pt>
                <c:pt idx="118">
                  <c:v>882.71428571428567</c:v>
                </c:pt>
                <c:pt idx="119">
                  <c:v>1554</c:v>
                </c:pt>
                <c:pt idx="120">
                  <c:v>6902.8571428571431</c:v>
                </c:pt>
                <c:pt idx="121">
                  <c:v>2553</c:v>
                </c:pt>
                <c:pt idx="122">
                  <c:v>3257.7142857142858</c:v>
                </c:pt>
                <c:pt idx="123">
                  <c:v>4548.1428571428569</c:v>
                </c:pt>
                <c:pt idx="124">
                  <c:v>2737</c:v>
                </c:pt>
                <c:pt idx="125">
                  <c:v>3649.1428571428573</c:v>
                </c:pt>
                <c:pt idx="126">
                  <c:v>2779.8571428571427</c:v>
                </c:pt>
                <c:pt idx="127">
                  <c:v>2846.7142857142858</c:v>
                </c:pt>
                <c:pt idx="128">
                  <c:v>-22017.8</c:v>
                </c:pt>
                <c:pt idx="129">
                  <c:v>818.8125</c:v>
                </c:pt>
                <c:pt idx="130">
                  <c:v>5884</c:v>
                </c:pt>
                <c:pt idx="131">
                  <c:v>3214.6666666666665</c:v>
                </c:pt>
                <c:pt idx="132">
                  <c:v>2210.4285714285716</c:v>
                </c:pt>
                <c:pt idx="133">
                  <c:v>2166.8571428571427</c:v>
                </c:pt>
                <c:pt idx="134">
                  <c:v>4.7142857142857144</c:v>
                </c:pt>
                <c:pt idx="135">
                  <c:v>362.07142857142856</c:v>
                </c:pt>
                <c:pt idx="136">
                  <c:v>6070.1428571428569</c:v>
                </c:pt>
                <c:pt idx="137">
                  <c:v>1718.7142857142858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43-426F-8B90-BF362AD59DC7}"/>
            </c:ext>
          </c:extLst>
        </c:ser>
        <c:ser>
          <c:idx val="2"/>
          <c:order val="2"/>
          <c:tx>
            <c:strRef>
              <c:f>'Data Summary GPD'!$D$1:$D$2</c:f>
              <c:strCache>
                <c:ptCount val="2"/>
                <c:pt idx="0">
                  <c:v>Mid Figtree</c:v>
                </c:pt>
                <c:pt idx="1">
                  <c:v>3 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'Data Summary GPD'!$A$34:$A$144</c:f>
              <c:numCache>
                <c:formatCode>m/d/yyyy</c:formatCode>
                <c:ptCount val="111"/>
                <c:pt idx="0">
                  <c:v>44446</c:v>
                </c:pt>
                <c:pt idx="1">
                  <c:v>44453</c:v>
                </c:pt>
                <c:pt idx="2">
                  <c:v>44460</c:v>
                </c:pt>
                <c:pt idx="3">
                  <c:v>44466</c:v>
                </c:pt>
                <c:pt idx="4">
                  <c:v>44474</c:v>
                </c:pt>
                <c:pt idx="5">
                  <c:v>44481</c:v>
                </c:pt>
                <c:pt idx="6">
                  <c:v>44488</c:v>
                </c:pt>
                <c:pt idx="7">
                  <c:v>44495</c:v>
                </c:pt>
                <c:pt idx="8">
                  <c:v>44502</c:v>
                </c:pt>
                <c:pt idx="9">
                  <c:v>44509</c:v>
                </c:pt>
                <c:pt idx="10">
                  <c:v>44516</c:v>
                </c:pt>
                <c:pt idx="11">
                  <c:v>44523</c:v>
                </c:pt>
                <c:pt idx="12">
                  <c:v>44530</c:v>
                </c:pt>
                <c:pt idx="13">
                  <c:v>44537</c:v>
                </c:pt>
                <c:pt idx="14">
                  <c:v>44544</c:v>
                </c:pt>
                <c:pt idx="15">
                  <c:v>44551</c:v>
                </c:pt>
                <c:pt idx="16">
                  <c:v>44565</c:v>
                </c:pt>
                <c:pt idx="17">
                  <c:v>44572</c:v>
                </c:pt>
                <c:pt idx="18">
                  <c:v>44586</c:v>
                </c:pt>
                <c:pt idx="19">
                  <c:v>44594</c:v>
                </c:pt>
                <c:pt idx="20">
                  <c:v>44600</c:v>
                </c:pt>
                <c:pt idx="21">
                  <c:v>44607</c:v>
                </c:pt>
                <c:pt idx="22">
                  <c:v>44614</c:v>
                </c:pt>
                <c:pt idx="23">
                  <c:v>44572</c:v>
                </c:pt>
                <c:pt idx="24">
                  <c:v>44586</c:v>
                </c:pt>
                <c:pt idx="25">
                  <c:v>44594</c:v>
                </c:pt>
                <c:pt idx="26">
                  <c:v>44600</c:v>
                </c:pt>
                <c:pt idx="27">
                  <c:v>44607</c:v>
                </c:pt>
                <c:pt idx="28">
                  <c:v>44614</c:v>
                </c:pt>
                <c:pt idx="29">
                  <c:v>44621</c:v>
                </c:pt>
                <c:pt idx="30">
                  <c:v>44628</c:v>
                </c:pt>
                <c:pt idx="31">
                  <c:v>44635</c:v>
                </c:pt>
                <c:pt idx="32">
                  <c:v>44642</c:v>
                </c:pt>
                <c:pt idx="33">
                  <c:v>44649</c:v>
                </c:pt>
                <c:pt idx="34">
                  <c:v>44656</c:v>
                </c:pt>
                <c:pt idx="35">
                  <c:v>44663</c:v>
                </c:pt>
                <c:pt idx="36">
                  <c:v>44670</c:v>
                </c:pt>
                <c:pt idx="37">
                  <c:v>44677</c:v>
                </c:pt>
                <c:pt idx="38">
                  <c:v>44684</c:v>
                </c:pt>
                <c:pt idx="39">
                  <c:v>44691</c:v>
                </c:pt>
                <c:pt idx="40">
                  <c:v>44698</c:v>
                </c:pt>
                <c:pt idx="41">
                  <c:v>44705</c:v>
                </c:pt>
                <c:pt idx="42">
                  <c:v>44712</c:v>
                </c:pt>
                <c:pt idx="43">
                  <c:v>44719</c:v>
                </c:pt>
                <c:pt idx="44">
                  <c:v>44726</c:v>
                </c:pt>
                <c:pt idx="45">
                  <c:v>44733</c:v>
                </c:pt>
                <c:pt idx="46">
                  <c:v>44740</c:v>
                </c:pt>
                <c:pt idx="47">
                  <c:v>44747</c:v>
                </c:pt>
                <c:pt idx="48">
                  <c:v>44754</c:v>
                </c:pt>
                <c:pt idx="49">
                  <c:v>44761</c:v>
                </c:pt>
                <c:pt idx="50">
                  <c:v>44768</c:v>
                </c:pt>
                <c:pt idx="51">
                  <c:v>44775</c:v>
                </c:pt>
                <c:pt idx="52">
                  <c:v>44782</c:v>
                </c:pt>
                <c:pt idx="53">
                  <c:v>44789</c:v>
                </c:pt>
                <c:pt idx="54">
                  <c:v>44796</c:v>
                </c:pt>
                <c:pt idx="55">
                  <c:v>44803</c:v>
                </c:pt>
                <c:pt idx="56">
                  <c:v>44810</c:v>
                </c:pt>
                <c:pt idx="57">
                  <c:v>44817</c:v>
                </c:pt>
                <c:pt idx="58">
                  <c:v>44824</c:v>
                </c:pt>
                <c:pt idx="59">
                  <c:v>44831</c:v>
                </c:pt>
                <c:pt idx="60">
                  <c:v>44838</c:v>
                </c:pt>
                <c:pt idx="61">
                  <c:v>44845</c:v>
                </c:pt>
                <c:pt idx="62">
                  <c:v>44852</c:v>
                </c:pt>
                <c:pt idx="63">
                  <c:v>44859</c:v>
                </c:pt>
                <c:pt idx="64">
                  <c:v>44866</c:v>
                </c:pt>
                <c:pt idx="65">
                  <c:v>44873</c:v>
                </c:pt>
                <c:pt idx="66">
                  <c:v>44880</c:v>
                </c:pt>
                <c:pt idx="67">
                  <c:v>44887</c:v>
                </c:pt>
                <c:pt idx="68">
                  <c:v>44894</c:v>
                </c:pt>
                <c:pt idx="69">
                  <c:v>44901</c:v>
                </c:pt>
                <c:pt idx="70">
                  <c:v>44908</c:v>
                </c:pt>
                <c:pt idx="71">
                  <c:v>44915</c:v>
                </c:pt>
                <c:pt idx="72">
                  <c:v>44922</c:v>
                </c:pt>
                <c:pt idx="73">
                  <c:v>44929</c:v>
                </c:pt>
                <c:pt idx="74">
                  <c:v>44937</c:v>
                </c:pt>
                <c:pt idx="75">
                  <c:v>44944</c:v>
                </c:pt>
                <c:pt idx="76">
                  <c:v>44950</c:v>
                </c:pt>
                <c:pt idx="77">
                  <c:v>44957</c:v>
                </c:pt>
                <c:pt idx="78">
                  <c:v>44964</c:v>
                </c:pt>
                <c:pt idx="79">
                  <c:v>44971</c:v>
                </c:pt>
                <c:pt idx="80">
                  <c:v>44978</c:v>
                </c:pt>
                <c:pt idx="81">
                  <c:v>44985</c:v>
                </c:pt>
                <c:pt idx="82">
                  <c:v>44992</c:v>
                </c:pt>
                <c:pt idx="83">
                  <c:v>45001</c:v>
                </c:pt>
                <c:pt idx="84">
                  <c:v>45007</c:v>
                </c:pt>
                <c:pt idx="85">
                  <c:v>45013</c:v>
                </c:pt>
                <c:pt idx="86">
                  <c:v>45020</c:v>
                </c:pt>
                <c:pt idx="87">
                  <c:v>45027</c:v>
                </c:pt>
                <c:pt idx="88">
                  <c:v>45034</c:v>
                </c:pt>
                <c:pt idx="89">
                  <c:v>45041</c:v>
                </c:pt>
                <c:pt idx="90">
                  <c:v>45048</c:v>
                </c:pt>
                <c:pt idx="91">
                  <c:v>45055</c:v>
                </c:pt>
                <c:pt idx="92">
                  <c:v>45062</c:v>
                </c:pt>
                <c:pt idx="93">
                  <c:v>45069</c:v>
                </c:pt>
                <c:pt idx="94">
                  <c:v>45076</c:v>
                </c:pt>
                <c:pt idx="95">
                  <c:v>45083</c:v>
                </c:pt>
                <c:pt idx="96">
                  <c:v>45090</c:v>
                </c:pt>
                <c:pt idx="97">
                  <c:v>45095</c:v>
                </c:pt>
                <c:pt idx="98">
                  <c:v>45111</c:v>
                </c:pt>
                <c:pt idx="99">
                  <c:v>45119</c:v>
                </c:pt>
                <c:pt idx="100">
                  <c:v>45125</c:v>
                </c:pt>
                <c:pt idx="101">
                  <c:v>45132</c:v>
                </c:pt>
                <c:pt idx="102">
                  <c:v>45139</c:v>
                </c:pt>
                <c:pt idx="103">
                  <c:v>45146</c:v>
                </c:pt>
                <c:pt idx="104">
                  <c:v>45160</c:v>
                </c:pt>
                <c:pt idx="105">
                  <c:v>45167</c:v>
                </c:pt>
                <c:pt idx="106">
                  <c:v>45174</c:v>
                </c:pt>
                <c:pt idx="107">
                  <c:v>45181</c:v>
                </c:pt>
                <c:pt idx="108">
                  <c:v>45188</c:v>
                </c:pt>
                <c:pt idx="109">
                  <c:v>45195</c:v>
                </c:pt>
                <c:pt idx="110">
                  <c:v>45202</c:v>
                </c:pt>
              </c:numCache>
            </c:numRef>
          </c:cat>
          <c:val>
            <c:numRef>
              <c:f>'Data Summary GPD'!$D$34:$D$132</c:f>
              <c:numCache>
                <c:formatCode>#,##0_);[Red]\(#,##0\)</c:formatCode>
                <c:ptCount val="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11808</c:v>
                </c:pt>
                <c:pt idx="6">
                  <c:v>10971.428571428571</c:v>
                </c:pt>
                <c:pt idx="7">
                  <c:v>10610</c:v>
                </c:pt>
                <c:pt idx="8">
                  <c:v>10384.285714285714</c:v>
                </c:pt>
                <c:pt idx="9">
                  <c:v>9087.1428571428569</c:v>
                </c:pt>
                <c:pt idx="10">
                  <c:v>8461.4285714285706</c:v>
                </c:pt>
                <c:pt idx="11">
                  <c:v>8711.4285714285706</c:v>
                </c:pt>
                <c:pt idx="12">
                  <c:v>8635.7142857142862</c:v>
                </c:pt>
                <c:pt idx="13">
                  <c:v>9214.2857142857138</c:v>
                </c:pt>
                <c:pt idx="14">
                  <c:v>9895.7142857142862</c:v>
                </c:pt>
                <c:pt idx="15">
                  <c:v>7737.1428571428569</c:v>
                </c:pt>
                <c:pt idx="16">
                  <c:v>9602.1428571428569</c:v>
                </c:pt>
                <c:pt idx="17">
                  <c:v>10057.142857142857</c:v>
                </c:pt>
                <c:pt idx="18">
                  <c:v>8330.7142857142862</c:v>
                </c:pt>
                <c:pt idx="19">
                  <c:v>6215</c:v>
                </c:pt>
                <c:pt idx="20">
                  <c:v>7851.666666666667</c:v>
                </c:pt>
                <c:pt idx="21">
                  <c:v>5637.1428571428569</c:v>
                </c:pt>
                <c:pt idx="22">
                  <c:v>5240</c:v>
                </c:pt>
                <c:pt idx="23">
                  <c:v>6895.2380952380954</c:v>
                </c:pt>
                <c:pt idx="24">
                  <c:v>8330.7142857142862</c:v>
                </c:pt>
                <c:pt idx="25">
                  <c:v>6215</c:v>
                </c:pt>
                <c:pt idx="26">
                  <c:v>7851.666666666667</c:v>
                </c:pt>
                <c:pt idx="27">
                  <c:v>5637.1428571428569</c:v>
                </c:pt>
                <c:pt idx="28">
                  <c:v>5240</c:v>
                </c:pt>
                <c:pt idx="29">
                  <c:v>3187.1428571428573</c:v>
                </c:pt>
                <c:pt idx="30">
                  <c:v>3845.7142857142858</c:v>
                </c:pt>
                <c:pt idx="31">
                  <c:v>1562.8571428571429</c:v>
                </c:pt>
                <c:pt idx="32">
                  <c:v>0</c:v>
                </c:pt>
                <c:pt idx="33">
                  <c:v>0</c:v>
                </c:pt>
                <c:pt idx="34">
                  <c:v>4302.8571428571431</c:v>
                </c:pt>
                <c:pt idx="35">
                  <c:v>3798.5714285714284</c:v>
                </c:pt>
                <c:pt idx="36">
                  <c:v>1677.1428571428571</c:v>
                </c:pt>
                <c:pt idx="37">
                  <c:v>4504.2857142857147</c:v>
                </c:pt>
                <c:pt idx="38">
                  <c:v>3108.5714285714284</c:v>
                </c:pt>
                <c:pt idx="39">
                  <c:v>2595.7142857142858</c:v>
                </c:pt>
                <c:pt idx="40">
                  <c:v>1440</c:v>
                </c:pt>
                <c:pt idx="41">
                  <c:v>302.85714285714283</c:v>
                </c:pt>
                <c:pt idx="42">
                  <c:v>524.28571428571433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25302.857142857141</c:v>
                </c:pt>
                <c:pt idx="48">
                  <c:v>12975.714285714286</c:v>
                </c:pt>
                <c:pt idx="49">
                  <c:v>17365.714285714286</c:v>
                </c:pt>
                <c:pt idx="50">
                  <c:v>15490.857142857143</c:v>
                </c:pt>
                <c:pt idx="51">
                  <c:v>13510.571428571429</c:v>
                </c:pt>
                <c:pt idx="52">
                  <c:v>13934.285714285714</c:v>
                </c:pt>
                <c:pt idx="53">
                  <c:v>2825.7142857142858</c:v>
                </c:pt>
                <c:pt idx="54">
                  <c:v>9047.1428571428569</c:v>
                </c:pt>
                <c:pt idx="55">
                  <c:v>7562.8571428571431</c:v>
                </c:pt>
                <c:pt idx="56">
                  <c:v>5540</c:v>
                </c:pt>
                <c:pt idx="57">
                  <c:v>4968.5714285714284</c:v>
                </c:pt>
                <c:pt idx="58">
                  <c:v>4670</c:v>
                </c:pt>
                <c:pt idx="59">
                  <c:v>4215.5714285714284</c:v>
                </c:pt>
                <c:pt idx="60">
                  <c:v>2914.4285714285716</c:v>
                </c:pt>
                <c:pt idx="61">
                  <c:v>2710.8571428571427</c:v>
                </c:pt>
                <c:pt idx="62">
                  <c:v>2780.5714285714284</c:v>
                </c:pt>
                <c:pt idx="63">
                  <c:v>808.57142857142856</c:v>
                </c:pt>
                <c:pt idx="64">
                  <c:v>1681.4285714285713</c:v>
                </c:pt>
                <c:pt idx="65">
                  <c:v>1582.8571428571429</c:v>
                </c:pt>
                <c:pt idx="66">
                  <c:v>1557.1428571428571</c:v>
                </c:pt>
                <c:pt idx="67">
                  <c:v>1296.2857142857142</c:v>
                </c:pt>
                <c:pt idx="68">
                  <c:v>2038</c:v>
                </c:pt>
                <c:pt idx="69">
                  <c:v>2999.2857142857142</c:v>
                </c:pt>
                <c:pt idx="70">
                  <c:v>2148.4285714285716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514.28571428571433</c:v>
                </c:pt>
                <c:pt idx="76">
                  <c:v>20</c:v>
                </c:pt>
                <c:pt idx="77">
                  <c:v>-7.1428571428571432</c:v>
                </c:pt>
                <c:pt idx="78">
                  <c:v>0</c:v>
                </c:pt>
                <c:pt idx="79">
                  <c:v>0</c:v>
                </c:pt>
                <c:pt idx="80">
                  <c:v>11101.428571428571</c:v>
                </c:pt>
                <c:pt idx="81">
                  <c:v>15000</c:v>
                </c:pt>
                <c:pt idx="82">
                  <c:v>12994.285714285714</c:v>
                </c:pt>
                <c:pt idx="83">
                  <c:v>7892.2222222222226</c:v>
                </c:pt>
                <c:pt idx="84">
                  <c:v>11325</c:v>
                </c:pt>
                <c:pt idx="85">
                  <c:v>4141.666666666667</c:v>
                </c:pt>
                <c:pt idx="86">
                  <c:v>0</c:v>
                </c:pt>
                <c:pt idx="87">
                  <c:v>6557.1428571428569</c:v>
                </c:pt>
                <c:pt idx="88">
                  <c:v>5805.7142857142853</c:v>
                </c:pt>
                <c:pt idx="89">
                  <c:v>2562.2857142857142</c:v>
                </c:pt>
                <c:pt idx="90">
                  <c:v>2500</c:v>
                </c:pt>
                <c:pt idx="91">
                  <c:v>2501</c:v>
                </c:pt>
                <c:pt idx="92">
                  <c:v>2502</c:v>
                </c:pt>
                <c:pt idx="93">
                  <c:v>2503</c:v>
                </c:pt>
                <c:pt idx="94">
                  <c:v>2504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1485.625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B43-426F-8B90-BF362AD59DC7}"/>
            </c:ext>
          </c:extLst>
        </c:ser>
        <c:ser>
          <c:idx val="3"/>
          <c:order val="3"/>
          <c:tx>
            <c:strRef>
              <c:f>'Data Summary GPD'!$E$1:$E$2</c:f>
              <c:strCache>
                <c:ptCount val="2"/>
                <c:pt idx="0">
                  <c:v>Lower Figtree</c:v>
                </c:pt>
                <c:pt idx="1">
                  <c:v>4 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'Data Summary GPD'!$A$34:$A$144</c:f>
              <c:numCache>
                <c:formatCode>m/d/yyyy</c:formatCode>
                <c:ptCount val="111"/>
                <c:pt idx="0">
                  <c:v>44446</c:v>
                </c:pt>
                <c:pt idx="1">
                  <c:v>44453</c:v>
                </c:pt>
                <c:pt idx="2">
                  <c:v>44460</c:v>
                </c:pt>
                <c:pt idx="3">
                  <c:v>44466</c:v>
                </c:pt>
                <c:pt idx="4">
                  <c:v>44474</c:v>
                </c:pt>
                <c:pt idx="5">
                  <c:v>44481</c:v>
                </c:pt>
                <c:pt idx="6">
                  <c:v>44488</c:v>
                </c:pt>
                <c:pt idx="7">
                  <c:v>44495</c:v>
                </c:pt>
                <c:pt idx="8">
                  <c:v>44502</c:v>
                </c:pt>
                <c:pt idx="9">
                  <c:v>44509</c:v>
                </c:pt>
                <c:pt idx="10">
                  <c:v>44516</c:v>
                </c:pt>
                <c:pt idx="11">
                  <c:v>44523</c:v>
                </c:pt>
                <c:pt idx="12">
                  <c:v>44530</c:v>
                </c:pt>
                <c:pt idx="13">
                  <c:v>44537</c:v>
                </c:pt>
                <c:pt idx="14">
                  <c:v>44544</c:v>
                </c:pt>
                <c:pt idx="15">
                  <c:v>44551</c:v>
                </c:pt>
                <c:pt idx="16">
                  <c:v>44565</c:v>
                </c:pt>
                <c:pt idx="17">
                  <c:v>44572</c:v>
                </c:pt>
                <c:pt idx="18">
                  <c:v>44586</c:v>
                </c:pt>
                <c:pt idx="19">
                  <c:v>44594</c:v>
                </c:pt>
                <c:pt idx="20">
                  <c:v>44600</c:v>
                </c:pt>
                <c:pt idx="21">
                  <c:v>44607</c:v>
                </c:pt>
                <c:pt idx="22">
                  <c:v>44614</c:v>
                </c:pt>
                <c:pt idx="23">
                  <c:v>44572</c:v>
                </c:pt>
                <c:pt idx="24">
                  <c:v>44586</c:v>
                </c:pt>
                <c:pt idx="25">
                  <c:v>44594</c:v>
                </c:pt>
                <c:pt idx="26">
                  <c:v>44600</c:v>
                </c:pt>
                <c:pt idx="27">
                  <c:v>44607</c:v>
                </c:pt>
                <c:pt idx="28">
                  <c:v>44614</c:v>
                </c:pt>
                <c:pt idx="29">
                  <c:v>44621</c:v>
                </c:pt>
                <c:pt idx="30">
                  <c:v>44628</c:v>
                </c:pt>
                <c:pt idx="31">
                  <c:v>44635</c:v>
                </c:pt>
                <c:pt idx="32">
                  <c:v>44642</c:v>
                </c:pt>
                <c:pt idx="33">
                  <c:v>44649</c:v>
                </c:pt>
                <c:pt idx="34">
                  <c:v>44656</c:v>
                </c:pt>
                <c:pt idx="35">
                  <c:v>44663</c:v>
                </c:pt>
                <c:pt idx="36">
                  <c:v>44670</c:v>
                </c:pt>
                <c:pt idx="37">
                  <c:v>44677</c:v>
                </c:pt>
                <c:pt idx="38">
                  <c:v>44684</c:v>
                </c:pt>
                <c:pt idx="39">
                  <c:v>44691</c:v>
                </c:pt>
                <c:pt idx="40">
                  <c:v>44698</c:v>
                </c:pt>
                <c:pt idx="41">
                  <c:v>44705</c:v>
                </c:pt>
                <c:pt idx="42">
                  <c:v>44712</c:v>
                </c:pt>
                <c:pt idx="43">
                  <c:v>44719</c:v>
                </c:pt>
                <c:pt idx="44">
                  <c:v>44726</c:v>
                </c:pt>
                <c:pt idx="45">
                  <c:v>44733</c:v>
                </c:pt>
                <c:pt idx="46">
                  <c:v>44740</c:v>
                </c:pt>
                <c:pt idx="47">
                  <c:v>44747</c:v>
                </c:pt>
                <c:pt idx="48">
                  <c:v>44754</c:v>
                </c:pt>
                <c:pt idx="49">
                  <c:v>44761</c:v>
                </c:pt>
                <c:pt idx="50">
                  <c:v>44768</c:v>
                </c:pt>
                <c:pt idx="51">
                  <c:v>44775</c:v>
                </c:pt>
                <c:pt idx="52">
                  <c:v>44782</c:v>
                </c:pt>
                <c:pt idx="53">
                  <c:v>44789</c:v>
                </c:pt>
                <c:pt idx="54">
                  <c:v>44796</c:v>
                </c:pt>
                <c:pt idx="55">
                  <c:v>44803</c:v>
                </c:pt>
                <c:pt idx="56">
                  <c:v>44810</c:v>
                </c:pt>
                <c:pt idx="57">
                  <c:v>44817</c:v>
                </c:pt>
                <c:pt idx="58">
                  <c:v>44824</c:v>
                </c:pt>
                <c:pt idx="59">
                  <c:v>44831</c:v>
                </c:pt>
                <c:pt idx="60">
                  <c:v>44838</c:v>
                </c:pt>
                <c:pt idx="61">
                  <c:v>44845</c:v>
                </c:pt>
                <c:pt idx="62">
                  <c:v>44852</c:v>
                </c:pt>
                <c:pt idx="63">
                  <c:v>44859</c:v>
                </c:pt>
                <c:pt idx="64">
                  <c:v>44866</c:v>
                </c:pt>
                <c:pt idx="65">
                  <c:v>44873</c:v>
                </c:pt>
                <c:pt idx="66">
                  <c:v>44880</c:v>
                </c:pt>
                <c:pt idx="67">
                  <c:v>44887</c:v>
                </c:pt>
                <c:pt idx="68">
                  <c:v>44894</c:v>
                </c:pt>
                <c:pt idx="69">
                  <c:v>44901</c:v>
                </c:pt>
                <c:pt idx="70">
                  <c:v>44908</c:v>
                </c:pt>
                <c:pt idx="71">
                  <c:v>44915</c:v>
                </c:pt>
                <c:pt idx="72">
                  <c:v>44922</c:v>
                </c:pt>
                <c:pt idx="73">
                  <c:v>44929</c:v>
                </c:pt>
                <c:pt idx="74">
                  <c:v>44937</c:v>
                </c:pt>
                <c:pt idx="75">
                  <c:v>44944</c:v>
                </c:pt>
                <c:pt idx="76">
                  <c:v>44950</c:v>
                </c:pt>
                <c:pt idx="77">
                  <c:v>44957</c:v>
                </c:pt>
                <c:pt idx="78">
                  <c:v>44964</c:v>
                </c:pt>
                <c:pt idx="79">
                  <c:v>44971</c:v>
                </c:pt>
                <c:pt idx="80">
                  <c:v>44978</c:v>
                </c:pt>
                <c:pt idx="81">
                  <c:v>44985</c:v>
                </c:pt>
                <c:pt idx="82">
                  <c:v>44992</c:v>
                </c:pt>
                <c:pt idx="83">
                  <c:v>45001</c:v>
                </c:pt>
                <c:pt idx="84">
                  <c:v>45007</c:v>
                </c:pt>
                <c:pt idx="85">
                  <c:v>45013</c:v>
                </c:pt>
                <c:pt idx="86">
                  <c:v>45020</c:v>
                </c:pt>
                <c:pt idx="87">
                  <c:v>45027</c:v>
                </c:pt>
                <c:pt idx="88">
                  <c:v>45034</c:v>
                </c:pt>
                <c:pt idx="89">
                  <c:v>45041</c:v>
                </c:pt>
                <c:pt idx="90">
                  <c:v>45048</c:v>
                </c:pt>
                <c:pt idx="91">
                  <c:v>45055</c:v>
                </c:pt>
                <c:pt idx="92">
                  <c:v>45062</c:v>
                </c:pt>
                <c:pt idx="93">
                  <c:v>45069</c:v>
                </c:pt>
                <c:pt idx="94">
                  <c:v>45076</c:v>
                </c:pt>
                <c:pt idx="95">
                  <c:v>45083</c:v>
                </c:pt>
                <c:pt idx="96">
                  <c:v>45090</c:v>
                </c:pt>
                <c:pt idx="97">
                  <c:v>45095</c:v>
                </c:pt>
                <c:pt idx="98">
                  <c:v>45111</c:v>
                </c:pt>
                <c:pt idx="99">
                  <c:v>45119</c:v>
                </c:pt>
                <c:pt idx="100">
                  <c:v>45125</c:v>
                </c:pt>
                <c:pt idx="101">
                  <c:v>45132</c:v>
                </c:pt>
                <c:pt idx="102">
                  <c:v>45139</c:v>
                </c:pt>
                <c:pt idx="103">
                  <c:v>45146</c:v>
                </c:pt>
                <c:pt idx="104">
                  <c:v>45160</c:v>
                </c:pt>
                <c:pt idx="105">
                  <c:v>45167</c:v>
                </c:pt>
                <c:pt idx="106">
                  <c:v>45174</c:v>
                </c:pt>
                <c:pt idx="107">
                  <c:v>45181</c:v>
                </c:pt>
                <c:pt idx="108">
                  <c:v>45188</c:v>
                </c:pt>
                <c:pt idx="109">
                  <c:v>45195</c:v>
                </c:pt>
                <c:pt idx="110">
                  <c:v>45202</c:v>
                </c:pt>
              </c:numCache>
            </c:numRef>
          </c:cat>
          <c:val>
            <c:numRef>
              <c:f>'Data Summary GPD'!$E$34:$E$144</c:f>
              <c:numCache>
                <c:formatCode>#,##0_);[Red]\(#,##0\)</c:formatCode>
                <c:ptCount val="1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3881.5714285714284</c:v>
                </c:pt>
                <c:pt idx="48">
                  <c:v>3685.1428571428573</c:v>
                </c:pt>
                <c:pt idx="49">
                  <c:v>3147.5714285714284</c:v>
                </c:pt>
                <c:pt idx="50">
                  <c:v>14360.857142857143</c:v>
                </c:pt>
                <c:pt idx="51">
                  <c:v>14190.857142857143</c:v>
                </c:pt>
                <c:pt idx="52">
                  <c:v>28014.285714285714</c:v>
                </c:pt>
                <c:pt idx="53">
                  <c:v>16123.428571428571</c:v>
                </c:pt>
                <c:pt idx="54">
                  <c:v>17779.142857142859</c:v>
                </c:pt>
                <c:pt idx="55">
                  <c:v>9564.1428571428569</c:v>
                </c:pt>
                <c:pt idx="56">
                  <c:v>9314.7142857142862</c:v>
                </c:pt>
                <c:pt idx="57">
                  <c:v>5501</c:v>
                </c:pt>
                <c:pt idx="58">
                  <c:v>5817.5714285714284</c:v>
                </c:pt>
                <c:pt idx="59">
                  <c:v>5259.4285714285716</c:v>
                </c:pt>
                <c:pt idx="60">
                  <c:v>15014.285714285714</c:v>
                </c:pt>
                <c:pt idx="61">
                  <c:v>585.85714285714289</c:v>
                </c:pt>
                <c:pt idx="62">
                  <c:v>-1016</c:v>
                </c:pt>
                <c:pt idx="63">
                  <c:v>4484.4285714285716</c:v>
                </c:pt>
                <c:pt idx="64">
                  <c:v>4511.8571428571431</c:v>
                </c:pt>
                <c:pt idx="65">
                  <c:v>4257.7142857142853</c:v>
                </c:pt>
                <c:pt idx="66">
                  <c:v>4219</c:v>
                </c:pt>
                <c:pt idx="67">
                  <c:v>4300.5714285714284</c:v>
                </c:pt>
                <c:pt idx="68">
                  <c:v>3549.5714285714284</c:v>
                </c:pt>
                <c:pt idx="69">
                  <c:v>2843</c:v>
                </c:pt>
                <c:pt idx="70">
                  <c:v>3008.4285714285716</c:v>
                </c:pt>
                <c:pt idx="71">
                  <c:v>5555.5714285714284</c:v>
                </c:pt>
                <c:pt idx="72">
                  <c:v>1808.8571428571429</c:v>
                </c:pt>
                <c:pt idx="73">
                  <c:v>1762.1428571428571</c:v>
                </c:pt>
                <c:pt idx="74">
                  <c:v>3706.125</c:v>
                </c:pt>
                <c:pt idx="75">
                  <c:v>-1962</c:v>
                </c:pt>
                <c:pt idx="76">
                  <c:v>2896.3333333333335</c:v>
                </c:pt>
                <c:pt idx="77">
                  <c:v>11283.571428571429</c:v>
                </c:pt>
                <c:pt idx="78">
                  <c:v>5115.5714285714284</c:v>
                </c:pt>
                <c:pt idx="79">
                  <c:v>1741.1428571428571</c:v>
                </c:pt>
                <c:pt idx="80">
                  <c:v>5606</c:v>
                </c:pt>
                <c:pt idx="81">
                  <c:v>4096.7142857142853</c:v>
                </c:pt>
                <c:pt idx="82">
                  <c:v>4261.5714285714284</c:v>
                </c:pt>
                <c:pt idx="83">
                  <c:v>5313.333333333333</c:v>
                </c:pt>
                <c:pt idx="84">
                  <c:v>4000.1666666666665</c:v>
                </c:pt>
                <c:pt idx="85">
                  <c:v>4711.333333333333</c:v>
                </c:pt>
                <c:pt idx="86">
                  <c:v>0</c:v>
                </c:pt>
                <c:pt idx="87">
                  <c:v>0</c:v>
                </c:pt>
                <c:pt idx="88">
                  <c:v>100.14285714285714</c:v>
                </c:pt>
                <c:pt idx="89">
                  <c:v>1344.2857142857142</c:v>
                </c:pt>
                <c:pt idx="90">
                  <c:v>3107.7142857142858</c:v>
                </c:pt>
                <c:pt idx="91">
                  <c:v>13881</c:v>
                </c:pt>
                <c:pt idx="92">
                  <c:v>3122.1428571428573</c:v>
                </c:pt>
                <c:pt idx="93">
                  <c:v>-28789.428571428572</c:v>
                </c:pt>
                <c:pt idx="94">
                  <c:v>14027.857142857143</c:v>
                </c:pt>
                <c:pt idx="95">
                  <c:v>13904.714285714286</c:v>
                </c:pt>
                <c:pt idx="96">
                  <c:v>14652.428571428571</c:v>
                </c:pt>
                <c:pt idx="97">
                  <c:v>2817.2</c:v>
                </c:pt>
                <c:pt idx="98">
                  <c:v>7628.875</c:v>
                </c:pt>
                <c:pt idx="99">
                  <c:v>-12337.375</c:v>
                </c:pt>
                <c:pt idx="100">
                  <c:v>2147.6666666666665</c:v>
                </c:pt>
                <c:pt idx="101">
                  <c:v>0</c:v>
                </c:pt>
                <c:pt idx="102">
                  <c:v>13783.714285714286</c:v>
                </c:pt>
                <c:pt idx="103">
                  <c:v>5626.1428571428569</c:v>
                </c:pt>
                <c:pt idx="104">
                  <c:v>5839.5</c:v>
                </c:pt>
                <c:pt idx="105">
                  <c:v>3709</c:v>
                </c:pt>
                <c:pt idx="106">
                  <c:v>4077.1428571428573</c:v>
                </c:pt>
                <c:pt idx="107">
                  <c:v>3744</c:v>
                </c:pt>
                <c:pt idx="108">
                  <c:v>9267.2857142857138</c:v>
                </c:pt>
                <c:pt idx="109">
                  <c:v>-3227.4285714285716</c:v>
                </c:pt>
                <c:pt idx="11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B43-426F-8B90-BF362AD59DC7}"/>
            </c:ext>
          </c:extLst>
        </c:ser>
        <c:ser>
          <c:idx val="4"/>
          <c:order val="4"/>
          <c:tx>
            <c:strRef>
              <c:f>'Data Summary GPD'!$F$1:$F$2</c:f>
              <c:strCache>
                <c:ptCount val="2"/>
                <c:pt idx="0">
                  <c:v>Clovetree</c:v>
                </c:pt>
                <c:pt idx="1">
                  <c:v>6 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'Data Summary GPD'!$A$34:$A$144</c:f>
              <c:numCache>
                <c:formatCode>m/d/yyyy</c:formatCode>
                <c:ptCount val="111"/>
                <c:pt idx="0">
                  <c:v>44446</c:v>
                </c:pt>
                <c:pt idx="1">
                  <c:v>44453</c:v>
                </c:pt>
                <c:pt idx="2">
                  <c:v>44460</c:v>
                </c:pt>
                <c:pt idx="3">
                  <c:v>44466</c:v>
                </c:pt>
                <c:pt idx="4">
                  <c:v>44474</c:v>
                </c:pt>
                <c:pt idx="5">
                  <c:v>44481</c:v>
                </c:pt>
                <c:pt idx="6">
                  <c:v>44488</c:v>
                </c:pt>
                <c:pt idx="7">
                  <c:v>44495</c:v>
                </c:pt>
                <c:pt idx="8">
                  <c:v>44502</c:v>
                </c:pt>
                <c:pt idx="9">
                  <c:v>44509</c:v>
                </c:pt>
                <c:pt idx="10">
                  <c:v>44516</c:v>
                </c:pt>
                <c:pt idx="11">
                  <c:v>44523</c:v>
                </c:pt>
                <c:pt idx="12">
                  <c:v>44530</c:v>
                </c:pt>
                <c:pt idx="13">
                  <c:v>44537</c:v>
                </c:pt>
                <c:pt idx="14">
                  <c:v>44544</c:v>
                </c:pt>
                <c:pt idx="15">
                  <c:v>44551</c:v>
                </c:pt>
                <c:pt idx="16">
                  <c:v>44565</c:v>
                </c:pt>
                <c:pt idx="17">
                  <c:v>44572</c:v>
                </c:pt>
                <c:pt idx="18">
                  <c:v>44586</c:v>
                </c:pt>
                <c:pt idx="19">
                  <c:v>44594</c:v>
                </c:pt>
                <c:pt idx="20">
                  <c:v>44600</c:v>
                </c:pt>
                <c:pt idx="21">
                  <c:v>44607</c:v>
                </c:pt>
                <c:pt idx="22">
                  <c:v>44614</c:v>
                </c:pt>
                <c:pt idx="23">
                  <c:v>44572</c:v>
                </c:pt>
                <c:pt idx="24">
                  <c:v>44586</c:v>
                </c:pt>
                <c:pt idx="25">
                  <c:v>44594</c:v>
                </c:pt>
                <c:pt idx="26">
                  <c:v>44600</c:v>
                </c:pt>
                <c:pt idx="27">
                  <c:v>44607</c:v>
                </c:pt>
                <c:pt idx="28">
                  <c:v>44614</c:v>
                </c:pt>
                <c:pt idx="29">
                  <c:v>44621</c:v>
                </c:pt>
                <c:pt idx="30">
                  <c:v>44628</c:v>
                </c:pt>
                <c:pt idx="31">
                  <c:v>44635</c:v>
                </c:pt>
                <c:pt idx="32">
                  <c:v>44642</c:v>
                </c:pt>
                <c:pt idx="33">
                  <c:v>44649</c:v>
                </c:pt>
                <c:pt idx="34">
                  <c:v>44656</c:v>
                </c:pt>
                <c:pt idx="35">
                  <c:v>44663</c:v>
                </c:pt>
                <c:pt idx="36">
                  <c:v>44670</c:v>
                </c:pt>
                <c:pt idx="37">
                  <c:v>44677</c:v>
                </c:pt>
                <c:pt idx="38">
                  <c:v>44684</c:v>
                </c:pt>
                <c:pt idx="39">
                  <c:v>44691</c:v>
                </c:pt>
                <c:pt idx="40">
                  <c:v>44698</c:v>
                </c:pt>
                <c:pt idx="41">
                  <c:v>44705</c:v>
                </c:pt>
                <c:pt idx="42">
                  <c:v>44712</c:v>
                </c:pt>
                <c:pt idx="43">
                  <c:v>44719</c:v>
                </c:pt>
                <c:pt idx="44">
                  <c:v>44726</c:v>
                </c:pt>
                <c:pt idx="45">
                  <c:v>44733</c:v>
                </c:pt>
                <c:pt idx="46">
                  <c:v>44740</c:v>
                </c:pt>
                <c:pt idx="47">
                  <c:v>44747</c:v>
                </c:pt>
                <c:pt idx="48">
                  <c:v>44754</c:v>
                </c:pt>
                <c:pt idx="49">
                  <c:v>44761</c:v>
                </c:pt>
                <c:pt idx="50">
                  <c:v>44768</c:v>
                </c:pt>
                <c:pt idx="51">
                  <c:v>44775</c:v>
                </c:pt>
                <c:pt idx="52">
                  <c:v>44782</c:v>
                </c:pt>
                <c:pt idx="53">
                  <c:v>44789</c:v>
                </c:pt>
                <c:pt idx="54">
                  <c:v>44796</c:v>
                </c:pt>
                <c:pt idx="55">
                  <c:v>44803</c:v>
                </c:pt>
                <c:pt idx="56">
                  <c:v>44810</c:v>
                </c:pt>
                <c:pt idx="57">
                  <c:v>44817</c:v>
                </c:pt>
                <c:pt idx="58">
                  <c:v>44824</c:v>
                </c:pt>
                <c:pt idx="59">
                  <c:v>44831</c:v>
                </c:pt>
                <c:pt idx="60">
                  <c:v>44838</c:v>
                </c:pt>
                <c:pt idx="61">
                  <c:v>44845</c:v>
                </c:pt>
                <c:pt idx="62">
                  <c:v>44852</c:v>
                </c:pt>
                <c:pt idx="63">
                  <c:v>44859</c:v>
                </c:pt>
                <c:pt idx="64">
                  <c:v>44866</c:v>
                </c:pt>
                <c:pt idx="65">
                  <c:v>44873</c:v>
                </c:pt>
                <c:pt idx="66">
                  <c:v>44880</c:v>
                </c:pt>
                <c:pt idx="67">
                  <c:v>44887</c:v>
                </c:pt>
                <c:pt idx="68">
                  <c:v>44894</c:v>
                </c:pt>
                <c:pt idx="69">
                  <c:v>44901</c:v>
                </c:pt>
                <c:pt idx="70">
                  <c:v>44908</c:v>
                </c:pt>
                <c:pt idx="71">
                  <c:v>44915</c:v>
                </c:pt>
                <c:pt idx="72">
                  <c:v>44922</c:v>
                </c:pt>
                <c:pt idx="73">
                  <c:v>44929</c:v>
                </c:pt>
                <c:pt idx="74">
                  <c:v>44937</c:v>
                </c:pt>
                <c:pt idx="75">
                  <c:v>44944</c:v>
                </c:pt>
                <c:pt idx="76">
                  <c:v>44950</c:v>
                </c:pt>
                <c:pt idx="77">
                  <c:v>44957</c:v>
                </c:pt>
                <c:pt idx="78">
                  <c:v>44964</c:v>
                </c:pt>
                <c:pt idx="79">
                  <c:v>44971</c:v>
                </c:pt>
                <c:pt idx="80">
                  <c:v>44978</c:v>
                </c:pt>
                <c:pt idx="81">
                  <c:v>44985</c:v>
                </c:pt>
                <c:pt idx="82">
                  <c:v>44992</c:v>
                </c:pt>
                <c:pt idx="83">
                  <c:v>45001</c:v>
                </c:pt>
                <c:pt idx="84">
                  <c:v>45007</c:v>
                </c:pt>
                <c:pt idx="85">
                  <c:v>45013</c:v>
                </c:pt>
                <c:pt idx="86">
                  <c:v>45020</c:v>
                </c:pt>
                <c:pt idx="87">
                  <c:v>45027</c:v>
                </c:pt>
                <c:pt idx="88">
                  <c:v>45034</c:v>
                </c:pt>
                <c:pt idx="89">
                  <c:v>45041</c:v>
                </c:pt>
                <c:pt idx="90">
                  <c:v>45048</c:v>
                </c:pt>
                <c:pt idx="91">
                  <c:v>45055</c:v>
                </c:pt>
                <c:pt idx="92">
                  <c:v>45062</c:v>
                </c:pt>
                <c:pt idx="93">
                  <c:v>45069</c:v>
                </c:pt>
                <c:pt idx="94">
                  <c:v>45076</c:v>
                </c:pt>
                <c:pt idx="95">
                  <c:v>45083</c:v>
                </c:pt>
                <c:pt idx="96">
                  <c:v>45090</c:v>
                </c:pt>
                <c:pt idx="97">
                  <c:v>45095</c:v>
                </c:pt>
                <c:pt idx="98">
                  <c:v>45111</c:v>
                </c:pt>
                <c:pt idx="99">
                  <c:v>45119</c:v>
                </c:pt>
                <c:pt idx="100">
                  <c:v>45125</c:v>
                </c:pt>
                <c:pt idx="101">
                  <c:v>45132</c:v>
                </c:pt>
                <c:pt idx="102">
                  <c:v>45139</c:v>
                </c:pt>
                <c:pt idx="103">
                  <c:v>45146</c:v>
                </c:pt>
                <c:pt idx="104">
                  <c:v>45160</c:v>
                </c:pt>
                <c:pt idx="105">
                  <c:v>45167</c:v>
                </c:pt>
                <c:pt idx="106">
                  <c:v>45174</c:v>
                </c:pt>
                <c:pt idx="107">
                  <c:v>45181</c:v>
                </c:pt>
                <c:pt idx="108">
                  <c:v>45188</c:v>
                </c:pt>
                <c:pt idx="109">
                  <c:v>45195</c:v>
                </c:pt>
                <c:pt idx="110">
                  <c:v>45202</c:v>
                </c:pt>
              </c:numCache>
            </c:numRef>
          </c:cat>
          <c:val>
            <c:numRef>
              <c:f>'Data Summary GPD'!$F$34:$F$116</c:f>
              <c:numCache>
                <c:formatCode>#,##0_);[Red]\(#,##0\)</c:formatCode>
                <c:ptCount val="8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2788.4285714285716</c:v>
                </c:pt>
                <c:pt idx="74">
                  <c:v>248.875</c:v>
                </c:pt>
                <c:pt idx="75">
                  <c:v>1313</c:v>
                </c:pt>
                <c:pt idx="76">
                  <c:v>1359.1666666666667</c:v>
                </c:pt>
                <c:pt idx="77">
                  <c:v>1135.4285714285713</c:v>
                </c:pt>
                <c:pt idx="78">
                  <c:v>1116.5714285714287</c:v>
                </c:pt>
                <c:pt idx="79">
                  <c:v>885.42857142857144</c:v>
                </c:pt>
                <c:pt idx="80">
                  <c:v>1233.4285714285713</c:v>
                </c:pt>
                <c:pt idx="81">
                  <c:v>495.57142857142856</c:v>
                </c:pt>
                <c:pt idx="8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B43-426F-8B90-BF362AD59DC7}"/>
            </c:ext>
          </c:extLst>
        </c:ser>
        <c:ser>
          <c:idx val="5"/>
          <c:order val="5"/>
          <c:tx>
            <c:strRef>
              <c:f>'Data Summary GPD'!$H$1:$H$2</c:f>
              <c:strCache>
                <c:ptCount val="2"/>
                <c:pt idx="0">
                  <c:v>Mid Sweetbay</c:v>
                </c:pt>
                <c:pt idx="1">
                  <c:v>8 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'Data Summary GPD'!$A$34:$A$144</c:f>
              <c:numCache>
                <c:formatCode>m/d/yyyy</c:formatCode>
                <c:ptCount val="111"/>
                <c:pt idx="0">
                  <c:v>44446</c:v>
                </c:pt>
                <c:pt idx="1">
                  <c:v>44453</c:v>
                </c:pt>
                <c:pt idx="2">
                  <c:v>44460</c:v>
                </c:pt>
                <c:pt idx="3">
                  <c:v>44466</c:v>
                </c:pt>
                <c:pt idx="4">
                  <c:v>44474</c:v>
                </c:pt>
                <c:pt idx="5">
                  <c:v>44481</c:v>
                </c:pt>
                <c:pt idx="6">
                  <c:v>44488</c:v>
                </c:pt>
                <c:pt idx="7">
                  <c:v>44495</c:v>
                </c:pt>
                <c:pt idx="8">
                  <c:v>44502</c:v>
                </c:pt>
                <c:pt idx="9">
                  <c:v>44509</c:v>
                </c:pt>
                <c:pt idx="10">
                  <c:v>44516</c:v>
                </c:pt>
                <c:pt idx="11">
                  <c:v>44523</c:v>
                </c:pt>
                <c:pt idx="12">
                  <c:v>44530</c:v>
                </c:pt>
                <c:pt idx="13">
                  <c:v>44537</c:v>
                </c:pt>
                <c:pt idx="14">
                  <c:v>44544</c:v>
                </c:pt>
                <c:pt idx="15">
                  <c:v>44551</c:v>
                </c:pt>
                <c:pt idx="16">
                  <c:v>44565</c:v>
                </c:pt>
                <c:pt idx="17">
                  <c:v>44572</c:v>
                </c:pt>
                <c:pt idx="18">
                  <c:v>44586</c:v>
                </c:pt>
                <c:pt idx="19">
                  <c:v>44594</c:v>
                </c:pt>
                <c:pt idx="20">
                  <c:v>44600</c:v>
                </c:pt>
                <c:pt idx="21">
                  <c:v>44607</c:v>
                </c:pt>
                <c:pt idx="22">
                  <c:v>44614</c:v>
                </c:pt>
                <c:pt idx="23">
                  <c:v>44572</c:v>
                </c:pt>
                <c:pt idx="24">
                  <c:v>44586</c:v>
                </c:pt>
                <c:pt idx="25">
                  <c:v>44594</c:v>
                </c:pt>
                <c:pt idx="26">
                  <c:v>44600</c:v>
                </c:pt>
                <c:pt idx="27">
                  <c:v>44607</c:v>
                </c:pt>
                <c:pt idx="28">
                  <c:v>44614</c:v>
                </c:pt>
                <c:pt idx="29">
                  <c:v>44621</c:v>
                </c:pt>
                <c:pt idx="30">
                  <c:v>44628</c:v>
                </c:pt>
                <c:pt idx="31">
                  <c:v>44635</c:v>
                </c:pt>
                <c:pt idx="32">
                  <c:v>44642</c:v>
                </c:pt>
                <c:pt idx="33">
                  <c:v>44649</c:v>
                </c:pt>
                <c:pt idx="34">
                  <c:v>44656</c:v>
                </c:pt>
                <c:pt idx="35">
                  <c:v>44663</c:v>
                </c:pt>
                <c:pt idx="36">
                  <c:v>44670</c:v>
                </c:pt>
                <c:pt idx="37">
                  <c:v>44677</c:v>
                </c:pt>
                <c:pt idx="38">
                  <c:v>44684</c:v>
                </c:pt>
                <c:pt idx="39">
                  <c:v>44691</c:v>
                </c:pt>
                <c:pt idx="40">
                  <c:v>44698</c:v>
                </c:pt>
                <c:pt idx="41">
                  <c:v>44705</c:v>
                </c:pt>
                <c:pt idx="42">
                  <c:v>44712</c:v>
                </c:pt>
                <c:pt idx="43">
                  <c:v>44719</c:v>
                </c:pt>
                <c:pt idx="44">
                  <c:v>44726</c:v>
                </c:pt>
                <c:pt idx="45">
                  <c:v>44733</c:v>
                </c:pt>
                <c:pt idx="46">
                  <c:v>44740</c:v>
                </c:pt>
                <c:pt idx="47">
                  <c:v>44747</c:v>
                </c:pt>
                <c:pt idx="48">
                  <c:v>44754</c:v>
                </c:pt>
                <c:pt idx="49">
                  <c:v>44761</c:v>
                </c:pt>
                <c:pt idx="50">
                  <c:v>44768</c:v>
                </c:pt>
                <c:pt idx="51">
                  <c:v>44775</c:v>
                </c:pt>
                <c:pt idx="52">
                  <c:v>44782</c:v>
                </c:pt>
                <c:pt idx="53">
                  <c:v>44789</c:v>
                </c:pt>
                <c:pt idx="54">
                  <c:v>44796</c:v>
                </c:pt>
                <c:pt idx="55">
                  <c:v>44803</c:v>
                </c:pt>
                <c:pt idx="56">
                  <c:v>44810</c:v>
                </c:pt>
                <c:pt idx="57">
                  <c:v>44817</c:v>
                </c:pt>
                <c:pt idx="58">
                  <c:v>44824</c:v>
                </c:pt>
                <c:pt idx="59">
                  <c:v>44831</c:v>
                </c:pt>
                <c:pt idx="60">
                  <c:v>44838</c:v>
                </c:pt>
                <c:pt idx="61">
                  <c:v>44845</c:v>
                </c:pt>
                <c:pt idx="62">
                  <c:v>44852</c:v>
                </c:pt>
                <c:pt idx="63">
                  <c:v>44859</c:v>
                </c:pt>
                <c:pt idx="64">
                  <c:v>44866</c:v>
                </c:pt>
                <c:pt idx="65">
                  <c:v>44873</c:v>
                </c:pt>
                <c:pt idx="66">
                  <c:v>44880</c:v>
                </c:pt>
                <c:pt idx="67">
                  <c:v>44887</c:v>
                </c:pt>
                <c:pt idx="68">
                  <c:v>44894</c:v>
                </c:pt>
                <c:pt idx="69">
                  <c:v>44901</c:v>
                </c:pt>
                <c:pt idx="70">
                  <c:v>44908</c:v>
                </c:pt>
                <c:pt idx="71">
                  <c:v>44915</c:v>
                </c:pt>
                <c:pt idx="72">
                  <c:v>44922</c:v>
                </c:pt>
                <c:pt idx="73">
                  <c:v>44929</c:v>
                </c:pt>
                <c:pt idx="74">
                  <c:v>44937</c:v>
                </c:pt>
                <c:pt idx="75">
                  <c:v>44944</c:v>
                </c:pt>
                <c:pt idx="76">
                  <c:v>44950</c:v>
                </c:pt>
                <c:pt idx="77">
                  <c:v>44957</c:v>
                </c:pt>
                <c:pt idx="78">
                  <c:v>44964</c:v>
                </c:pt>
                <c:pt idx="79">
                  <c:v>44971</c:v>
                </c:pt>
                <c:pt idx="80">
                  <c:v>44978</c:v>
                </c:pt>
                <c:pt idx="81">
                  <c:v>44985</c:v>
                </c:pt>
                <c:pt idx="82">
                  <c:v>44992</c:v>
                </c:pt>
                <c:pt idx="83">
                  <c:v>45001</c:v>
                </c:pt>
                <c:pt idx="84">
                  <c:v>45007</c:v>
                </c:pt>
                <c:pt idx="85">
                  <c:v>45013</c:v>
                </c:pt>
                <c:pt idx="86">
                  <c:v>45020</c:v>
                </c:pt>
                <c:pt idx="87">
                  <c:v>45027</c:v>
                </c:pt>
                <c:pt idx="88">
                  <c:v>45034</c:v>
                </c:pt>
                <c:pt idx="89">
                  <c:v>45041</c:v>
                </c:pt>
                <c:pt idx="90">
                  <c:v>45048</c:v>
                </c:pt>
                <c:pt idx="91">
                  <c:v>45055</c:v>
                </c:pt>
                <c:pt idx="92">
                  <c:v>45062</c:v>
                </c:pt>
                <c:pt idx="93">
                  <c:v>45069</c:v>
                </c:pt>
                <c:pt idx="94">
                  <c:v>45076</c:v>
                </c:pt>
                <c:pt idx="95">
                  <c:v>45083</c:v>
                </c:pt>
                <c:pt idx="96">
                  <c:v>45090</c:v>
                </c:pt>
                <c:pt idx="97">
                  <c:v>45095</c:v>
                </c:pt>
                <c:pt idx="98">
                  <c:v>45111</c:v>
                </c:pt>
                <c:pt idx="99">
                  <c:v>45119</c:v>
                </c:pt>
                <c:pt idx="100">
                  <c:v>45125</c:v>
                </c:pt>
                <c:pt idx="101">
                  <c:v>45132</c:v>
                </c:pt>
                <c:pt idx="102">
                  <c:v>45139</c:v>
                </c:pt>
                <c:pt idx="103">
                  <c:v>45146</c:v>
                </c:pt>
                <c:pt idx="104">
                  <c:v>45160</c:v>
                </c:pt>
                <c:pt idx="105">
                  <c:v>45167</c:v>
                </c:pt>
                <c:pt idx="106">
                  <c:v>45174</c:v>
                </c:pt>
                <c:pt idx="107">
                  <c:v>45181</c:v>
                </c:pt>
                <c:pt idx="108">
                  <c:v>45188</c:v>
                </c:pt>
                <c:pt idx="109">
                  <c:v>45195</c:v>
                </c:pt>
                <c:pt idx="110">
                  <c:v>45202</c:v>
                </c:pt>
              </c:numCache>
            </c:numRef>
          </c:cat>
          <c:val>
            <c:numRef>
              <c:f>'Data Summary GPD'!$H$34:$H$90</c:f>
              <c:numCache>
                <c:formatCode>#,##0_);[Red]\(#,##0\)</c:formatCode>
                <c:ptCount val="5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298.57142857142856</c:v>
                </c:pt>
                <c:pt idx="19">
                  <c:v>1430</c:v>
                </c:pt>
                <c:pt idx="20">
                  <c:v>1401.6666666666667</c:v>
                </c:pt>
                <c:pt idx="21">
                  <c:v>1390</c:v>
                </c:pt>
                <c:pt idx="22">
                  <c:v>1397.1428571428571</c:v>
                </c:pt>
                <c:pt idx="23">
                  <c:v>1036.6666666666667</c:v>
                </c:pt>
                <c:pt idx="24">
                  <c:v>298.57142857142856</c:v>
                </c:pt>
                <c:pt idx="25">
                  <c:v>1430</c:v>
                </c:pt>
                <c:pt idx="26">
                  <c:v>1401.6666666666667</c:v>
                </c:pt>
                <c:pt idx="27">
                  <c:v>1390</c:v>
                </c:pt>
                <c:pt idx="28">
                  <c:v>1397.1428571428571</c:v>
                </c:pt>
                <c:pt idx="29">
                  <c:v>570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7600</c:v>
                </c:pt>
                <c:pt idx="35">
                  <c:v>8881.4285714285706</c:v>
                </c:pt>
                <c:pt idx="36">
                  <c:v>577.14285714285711</c:v>
                </c:pt>
                <c:pt idx="37">
                  <c:v>4485.7142857142853</c:v>
                </c:pt>
                <c:pt idx="38">
                  <c:v>4471.4285714285716</c:v>
                </c:pt>
                <c:pt idx="39">
                  <c:v>4252.8571428571431</c:v>
                </c:pt>
                <c:pt idx="40">
                  <c:v>1427.1428571428571</c:v>
                </c:pt>
                <c:pt idx="41">
                  <c:v>467.14285714285717</c:v>
                </c:pt>
                <c:pt idx="42">
                  <c:v>468.57142857142856</c:v>
                </c:pt>
                <c:pt idx="43">
                  <c:v>1235.7142857142858</c:v>
                </c:pt>
                <c:pt idx="44">
                  <c:v>1540</c:v>
                </c:pt>
                <c:pt idx="45">
                  <c:v>1290</c:v>
                </c:pt>
                <c:pt idx="46">
                  <c:v>2117.1428571428573</c:v>
                </c:pt>
                <c:pt idx="47">
                  <c:v>897.14285714285711</c:v>
                </c:pt>
                <c:pt idx="48">
                  <c:v>1457.1428571428571</c:v>
                </c:pt>
                <c:pt idx="49">
                  <c:v>1440</c:v>
                </c:pt>
                <c:pt idx="50">
                  <c:v>1230</c:v>
                </c:pt>
                <c:pt idx="51">
                  <c:v>327.14285714285717</c:v>
                </c:pt>
                <c:pt idx="52">
                  <c:v>590</c:v>
                </c:pt>
                <c:pt idx="53">
                  <c:v>18.571428571428573</c:v>
                </c:pt>
                <c:pt idx="54">
                  <c:v>274.28571428571428</c:v>
                </c:pt>
                <c:pt idx="55">
                  <c:v>422.85714285714283</c:v>
                </c:pt>
                <c:pt idx="56">
                  <c:v>371.42857142857144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B43-426F-8B90-BF362AD59DC7}"/>
            </c:ext>
          </c:extLst>
        </c:ser>
        <c:ser>
          <c:idx val="6"/>
          <c:order val="6"/>
          <c:tx>
            <c:strRef>
              <c:f>'Data Summary GPD'!$K$1:$K$2</c:f>
              <c:strCache>
                <c:ptCount val="2"/>
                <c:pt idx="0">
                  <c:v>Beanfield</c:v>
                </c:pt>
                <c:pt idx="1">
                  <c:v>11 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'Data Summary GPD'!$A$34:$A$144</c:f>
              <c:numCache>
                <c:formatCode>m/d/yyyy</c:formatCode>
                <c:ptCount val="111"/>
                <c:pt idx="0">
                  <c:v>44446</c:v>
                </c:pt>
                <c:pt idx="1">
                  <c:v>44453</c:v>
                </c:pt>
                <c:pt idx="2">
                  <c:v>44460</c:v>
                </c:pt>
                <c:pt idx="3">
                  <c:v>44466</c:v>
                </c:pt>
                <c:pt idx="4">
                  <c:v>44474</c:v>
                </c:pt>
                <c:pt idx="5">
                  <c:v>44481</c:v>
                </c:pt>
                <c:pt idx="6">
                  <c:v>44488</c:v>
                </c:pt>
                <c:pt idx="7">
                  <c:v>44495</c:v>
                </c:pt>
                <c:pt idx="8">
                  <c:v>44502</c:v>
                </c:pt>
                <c:pt idx="9">
                  <c:v>44509</c:v>
                </c:pt>
                <c:pt idx="10">
                  <c:v>44516</c:v>
                </c:pt>
                <c:pt idx="11">
                  <c:v>44523</c:v>
                </c:pt>
                <c:pt idx="12">
                  <c:v>44530</c:v>
                </c:pt>
                <c:pt idx="13">
                  <c:v>44537</c:v>
                </c:pt>
                <c:pt idx="14">
                  <c:v>44544</c:v>
                </c:pt>
                <c:pt idx="15">
                  <c:v>44551</c:v>
                </c:pt>
                <c:pt idx="16">
                  <c:v>44565</c:v>
                </c:pt>
                <c:pt idx="17">
                  <c:v>44572</c:v>
                </c:pt>
                <c:pt idx="18">
                  <c:v>44586</c:v>
                </c:pt>
                <c:pt idx="19">
                  <c:v>44594</c:v>
                </c:pt>
                <c:pt idx="20">
                  <c:v>44600</c:v>
                </c:pt>
                <c:pt idx="21">
                  <c:v>44607</c:v>
                </c:pt>
                <c:pt idx="22">
                  <c:v>44614</c:v>
                </c:pt>
                <c:pt idx="23">
                  <c:v>44572</c:v>
                </c:pt>
                <c:pt idx="24">
                  <c:v>44586</c:v>
                </c:pt>
                <c:pt idx="25">
                  <c:v>44594</c:v>
                </c:pt>
                <c:pt idx="26">
                  <c:v>44600</c:v>
                </c:pt>
                <c:pt idx="27">
                  <c:v>44607</c:v>
                </c:pt>
                <c:pt idx="28">
                  <c:v>44614</c:v>
                </c:pt>
                <c:pt idx="29">
                  <c:v>44621</c:v>
                </c:pt>
                <c:pt idx="30">
                  <c:v>44628</c:v>
                </c:pt>
                <c:pt idx="31">
                  <c:v>44635</c:v>
                </c:pt>
                <c:pt idx="32">
                  <c:v>44642</c:v>
                </c:pt>
                <c:pt idx="33">
                  <c:v>44649</c:v>
                </c:pt>
                <c:pt idx="34">
                  <c:v>44656</c:v>
                </c:pt>
                <c:pt idx="35">
                  <c:v>44663</c:v>
                </c:pt>
                <c:pt idx="36">
                  <c:v>44670</c:v>
                </c:pt>
                <c:pt idx="37">
                  <c:v>44677</c:v>
                </c:pt>
                <c:pt idx="38">
                  <c:v>44684</c:v>
                </c:pt>
                <c:pt idx="39">
                  <c:v>44691</c:v>
                </c:pt>
                <c:pt idx="40">
                  <c:v>44698</c:v>
                </c:pt>
                <c:pt idx="41">
                  <c:v>44705</c:v>
                </c:pt>
                <c:pt idx="42">
                  <c:v>44712</c:v>
                </c:pt>
                <c:pt idx="43">
                  <c:v>44719</c:v>
                </c:pt>
                <c:pt idx="44">
                  <c:v>44726</c:v>
                </c:pt>
                <c:pt idx="45">
                  <c:v>44733</c:v>
                </c:pt>
                <c:pt idx="46">
                  <c:v>44740</c:v>
                </c:pt>
                <c:pt idx="47">
                  <c:v>44747</c:v>
                </c:pt>
                <c:pt idx="48">
                  <c:v>44754</c:v>
                </c:pt>
                <c:pt idx="49">
                  <c:v>44761</c:v>
                </c:pt>
                <c:pt idx="50">
                  <c:v>44768</c:v>
                </c:pt>
                <c:pt idx="51">
                  <c:v>44775</c:v>
                </c:pt>
                <c:pt idx="52">
                  <c:v>44782</c:v>
                </c:pt>
                <c:pt idx="53">
                  <c:v>44789</c:v>
                </c:pt>
                <c:pt idx="54">
                  <c:v>44796</c:v>
                </c:pt>
                <c:pt idx="55">
                  <c:v>44803</c:v>
                </c:pt>
                <c:pt idx="56">
                  <c:v>44810</c:v>
                </c:pt>
                <c:pt idx="57">
                  <c:v>44817</c:v>
                </c:pt>
                <c:pt idx="58">
                  <c:v>44824</c:v>
                </c:pt>
                <c:pt idx="59">
                  <c:v>44831</c:v>
                </c:pt>
                <c:pt idx="60">
                  <c:v>44838</c:v>
                </c:pt>
                <c:pt idx="61">
                  <c:v>44845</c:v>
                </c:pt>
                <c:pt idx="62">
                  <c:v>44852</c:v>
                </c:pt>
                <c:pt idx="63">
                  <c:v>44859</c:v>
                </c:pt>
                <c:pt idx="64">
                  <c:v>44866</c:v>
                </c:pt>
                <c:pt idx="65">
                  <c:v>44873</c:v>
                </c:pt>
                <c:pt idx="66">
                  <c:v>44880</c:v>
                </c:pt>
                <c:pt idx="67">
                  <c:v>44887</c:v>
                </c:pt>
                <c:pt idx="68">
                  <c:v>44894</c:v>
                </c:pt>
                <c:pt idx="69">
                  <c:v>44901</c:v>
                </c:pt>
                <c:pt idx="70">
                  <c:v>44908</c:v>
                </c:pt>
                <c:pt idx="71">
                  <c:v>44915</c:v>
                </c:pt>
                <c:pt idx="72">
                  <c:v>44922</c:v>
                </c:pt>
                <c:pt idx="73">
                  <c:v>44929</c:v>
                </c:pt>
                <c:pt idx="74">
                  <c:v>44937</c:v>
                </c:pt>
                <c:pt idx="75">
                  <c:v>44944</c:v>
                </c:pt>
                <c:pt idx="76">
                  <c:v>44950</c:v>
                </c:pt>
                <c:pt idx="77">
                  <c:v>44957</c:v>
                </c:pt>
                <c:pt idx="78">
                  <c:v>44964</c:v>
                </c:pt>
                <c:pt idx="79">
                  <c:v>44971</c:v>
                </c:pt>
                <c:pt idx="80">
                  <c:v>44978</c:v>
                </c:pt>
                <c:pt idx="81">
                  <c:v>44985</c:v>
                </c:pt>
                <c:pt idx="82">
                  <c:v>44992</c:v>
                </c:pt>
                <c:pt idx="83">
                  <c:v>45001</c:v>
                </c:pt>
                <c:pt idx="84">
                  <c:v>45007</c:v>
                </c:pt>
                <c:pt idx="85">
                  <c:v>45013</c:v>
                </c:pt>
                <c:pt idx="86">
                  <c:v>45020</c:v>
                </c:pt>
                <c:pt idx="87">
                  <c:v>45027</c:v>
                </c:pt>
                <c:pt idx="88">
                  <c:v>45034</c:v>
                </c:pt>
                <c:pt idx="89">
                  <c:v>45041</c:v>
                </c:pt>
                <c:pt idx="90">
                  <c:v>45048</c:v>
                </c:pt>
                <c:pt idx="91">
                  <c:v>45055</c:v>
                </c:pt>
                <c:pt idx="92">
                  <c:v>45062</c:v>
                </c:pt>
                <c:pt idx="93">
                  <c:v>45069</c:v>
                </c:pt>
                <c:pt idx="94">
                  <c:v>45076</c:v>
                </c:pt>
                <c:pt idx="95">
                  <c:v>45083</c:v>
                </c:pt>
                <c:pt idx="96">
                  <c:v>45090</c:v>
                </c:pt>
                <c:pt idx="97">
                  <c:v>45095</c:v>
                </c:pt>
                <c:pt idx="98">
                  <c:v>45111</c:v>
                </c:pt>
                <c:pt idx="99">
                  <c:v>45119</c:v>
                </c:pt>
                <c:pt idx="100">
                  <c:v>45125</c:v>
                </c:pt>
                <c:pt idx="101">
                  <c:v>45132</c:v>
                </c:pt>
                <c:pt idx="102">
                  <c:v>45139</c:v>
                </c:pt>
                <c:pt idx="103">
                  <c:v>45146</c:v>
                </c:pt>
                <c:pt idx="104">
                  <c:v>45160</c:v>
                </c:pt>
                <c:pt idx="105">
                  <c:v>45167</c:v>
                </c:pt>
                <c:pt idx="106">
                  <c:v>45174</c:v>
                </c:pt>
                <c:pt idx="107">
                  <c:v>45181</c:v>
                </c:pt>
                <c:pt idx="108">
                  <c:v>45188</c:v>
                </c:pt>
                <c:pt idx="109">
                  <c:v>45195</c:v>
                </c:pt>
                <c:pt idx="110">
                  <c:v>45202</c:v>
                </c:pt>
              </c:numCache>
            </c:numRef>
          </c:cat>
          <c:val>
            <c:numRef>
              <c:f>'Data Summary GPD'!#REF!</c:f>
              <c:numCache>
                <c:formatCode>General</c:formatCode>
                <c:ptCount val="5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B43-426F-8B90-BF362AD59DC7}"/>
            </c:ext>
          </c:extLst>
        </c:ser>
        <c:ser>
          <c:idx val="7"/>
          <c:order val="7"/>
          <c:tx>
            <c:strRef>
              <c:f>'Data Summary GPD'!$L$1:$L$2</c:f>
              <c:strCache>
                <c:ptCount val="2"/>
                <c:pt idx="0">
                  <c:v>upper Gingerroot</c:v>
                </c:pt>
                <c:pt idx="1">
                  <c:v>12 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'Data Summary GPD'!$A$34:$A$144</c:f>
              <c:numCache>
                <c:formatCode>m/d/yyyy</c:formatCode>
                <c:ptCount val="111"/>
                <c:pt idx="0">
                  <c:v>44446</c:v>
                </c:pt>
                <c:pt idx="1">
                  <c:v>44453</c:v>
                </c:pt>
                <c:pt idx="2">
                  <c:v>44460</c:v>
                </c:pt>
                <c:pt idx="3">
                  <c:v>44466</c:v>
                </c:pt>
                <c:pt idx="4">
                  <c:v>44474</c:v>
                </c:pt>
                <c:pt idx="5">
                  <c:v>44481</c:v>
                </c:pt>
                <c:pt idx="6">
                  <c:v>44488</c:v>
                </c:pt>
                <c:pt idx="7">
                  <c:v>44495</c:v>
                </c:pt>
                <c:pt idx="8">
                  <c:v>44502</c:v>
                </c:pt>
                <c:pt idx="9">
                  <c:v>44509</c:v>
                </c:pt>
                <c:pt idx="10">
                  <c:v>44516</c:v>
                </c:pt>
                <c:pt idx="11">
                  <c:v>44523</c:v>
                </c:pt>
                <c:pt idx="12">
                  <c:v>44530</c:v>
                </c:pt>
                <c:pt idx="13">
                  <c:v>44537</c:v>
                </c:pt>
                <c:pt idx="14">
                  <c:v>44544</c:v>
                </c:pt>
                <c:pt idx="15">
                  <c:v>44551</c:v>
                </c:pt>
                <c:pt idx="16">
                  <c:v>44565</c:v>
                </c:pt>
                <c:pt idx="17">
                  <c:v>44572</c:v>
                </c:pt>
                <c:pt idx="18">
                  <c:v>44586</c:v>
                </c:pt>
                <c:pt idx="19">
                  <c:v>44594</c:v>
                </c:pt>
                <c:pt idx="20">
                  <c:v>44600</c:v>
                </c:pt>
                <c:pt idx="21">
                  <c:v>44607</c:v>
                </c:pt>
                <c:pt idx="22">
                  <c:v>44614</c:v>
                </c:pt>
                <c:pt idx="23">
                  <c:v>44572</c:v>
                </c:pt>
                <c:pt idx="24">
                  <c:v>44586</c:v>
                </c:pt>
                <c:pt idx="25">
                  <c:v>44594</c:v>
                </c:pt>
                <c:pt idx="26">
                  <c:v>44600</c:v>
                </c:pt>
                <c:pt idx="27">
                  <c:v>44607</c:v>
                </c:pt>
                <c:pt idx="28">
                  <c:v>44614</c:v>
                </c:pt>
                <c:pt idx="29">
                  <c:v>44621</c:v>
                </c:pt>
                <c:pt idx="30">
                  <c:v>44628</c:v>
                </c:pt>
                <c:pt idx="31">
                  <c:v>44635</c:v>
                </c:pt>
                <c:pt idx="32">
                  <c:v>44642</c:v>
                </c:pt>
                <c:pt idx="33">
                  <c:v>44649</c:v>
                </c:pt>
                <c:pt idx="34">
                  <c:v>44656</c:v>
                </c:pt>
                <c:pt idx="35">
                  <c:v>44663</c:v>
                </c:pt>
                <c:pt idx="36">
                  <c:v>44670</c:v>
                </c:pt>
                <c:pt idx="37">
                  <c:v>44677</c:v>
                </c:pt>
                <c:pt idx="38">
                  <c:v>44684</c:v>
                </c:pt>
                <c:pt idx="39">
                  <c:v>44691</c:v>
                </c:pt>
                <c:pt idx="40">
                  <c:v>44698</c:v>
                </c:pt>
                <c:pt idx="41">
                  <c:v>44705</c:v>
                </c:pt>
                <c:pt idx="42">
                  <c:v>44712</c:v>
                </c:pt>
                <c:pt idx="43">
                  <c:v>44719</c:v>
                </c:pt>
                <c:pt idx="44">
                  <c:v>44726</c:v>
                </c:pt>
                <c:pt idx="45">
                  <c:v>44733</c:v>
                </c:pt>
                <c:pt idx="46">
                  <c:v>44740</c:v>
                </c:pt>
                <c:pt idx="47">
                  <c:v>44747</c:v>
                </c:pt>
                <c:pt idx="48">
                  <c:v>44754</c:v>
                </c:pt>
                <c:pt idx="49">
                  <c:v>44761</c:v>
                </c:pt>
                <c:pt idx="50">
                  <c:v>44768</c:v>
                </c:pt>
                <c:pt idx="51">
                  <c:v>44775</c:v>
                </c:pt>
                <c:pt idx="52">
                  <c:v>44782</c:v>
                </c:pt>
                <c:pt idx="53">
                  <c:v>44789</c:v>
                </c:pt>
                <c:pt idx="54">
                  <c:v>44796</c:v>
                </c:pt>
                <c:pt idx="55">
                  <c:v>44803</c:v>
                </c:pt>
                <c:pt idx="56">
                  <c:v>44810</c:v>
                </c:pt>
                <c:pt idx="57">
                  <c:v>44817</c:v>
                </c:pt>
                <c:pt idx="58">
                  <c:v>44824</c:v>
                </c:pt>
                <c:pt idx="59">
                  <c:v>44831</c:v>
                </c:pt>
                <c:pt idx="60">
                  <c:v>44838</c:v>
                </c:pt>
                <c:pt idx="61">
                  <c:v>44845</c:v>
                </c:pt>
                <c:pt idx="62">
                  <c:v>44852</c:v>
                </c:pt>
                <c:pt idx="63">
                  <c:v>44859</c:v>
                </c:pt>
                <c:pt idx="64">
                  <c:v>44866</c:v>
                </c:pt>
                <c:pt idx="65">
                  <c:v>44873</c:v>
                </c:pt>
                <c:pt idx="66">
                  <c:v>44880</c:v>
                </c:pt>
                <c:pt idx="67">
                  <c:v>44887</c:v>
                </c:pt>
                <c:pt idx="68">
                  <c:v>44894</c:v>
                </c:pt>
                <c:pt idx="69">
                  <c:v>44901</c:v>
                </c:pt>
                <c:pt idx="70">
                  <c:v>44908</c:v>
                </c:pt>
                <c:pt idx="71">
                  <c:v>44915</c:v>
                </c:pt>
                <c:pt idx="72">
                  <c:v>44922</c:v>
                </c:pt>
                <c:pt idx="73">
                  <c:v>44929</c:v>
                </c:pt>
                <c:pt idx="74">
                  <c:v>44937</c:v>
                </c:pt>
                <c:pt idx="75">
                  <c:v>44944</c:v>
                </c:pt>
                <c:pt idx="76">
                  <c:v>44950</c:v>
                </c:pt>
                <c:pt idx="77">
                  <c:v>44957</c:v>
                </c:pt>
                <c:pt idx="78">
                  <c:v>44964</c:v>
                </c:pt>
                <c:pt idx="79">
                  <c:v>44971</c:v>
                </c:pt>
                <c:pt idx="80">
                  <c:v>44978</c:v>
                </c:pt>
                <c:pt idx="81">
                  <c:v>44985</c:v>
                </c:pt>
                <c:pt idx="82">
                  <c:v>44992</c:v>
                </c:pt>
                <c:pt idx="83">
                  <c:v>45001</c:v>
                </c:pt>
                <c:pt idx="84">
                  <c:v>45007</c:v>
                </c:pt>
                <c:pt idx="85">
                  <c:v>45013</c:v>
                </c:pt>
                <c:pt idx="86">
                  <c:v>45020</c:v>
                </c:pt>
                <c:pt idx="87">
                  <c:v>45027</c:v>
                </c:pt>
                <c:pt idx="88">
                  <c:v>45034</c:v>
                </c:pt>
                <c:pt idx="89">
                  <c:v>45041</c:v>
                </c:pt>
                <c:pt idx="90">
                  <c:v>45048</c:v>
                </c:pt>
                <c:pt idx="91">
                  <c:v>45055</c:v>
                </c:pt>
                <c:pt idx="92">
                  <c:v>45062</c:v>
                </c:pt>
                <c:pt idx="93">
                  <c:v>45069</c:v>
                </c:pt>
                <c:pt idx="94">
                  <c:v>45076</c:v>
                </c:pt>
                <c:pt idx="95">
                  <c:v>45083</c:v>
                </c:pt>
                <c:pt idx="96">
                  <c:v>45090</c:v>
                </c:pt>
                <c:pt idx="97">
                  <c:v>45095</c:v>
                </c:pt>
                <c:pt idx="98">
                  <c:v>45111</c:v>
                </c:pt>
                <c:pt idx="99">
                  <c:v>45119</c:v>
                </c:pt>
                <c:pt idx="100">
                  <c:v>45125</c:v>
                </c:pt>
                <c:pt idx="101">
                  <c:v>45132</c:v>
                </c:pt>
                <c:pt idx="102">
                  <c:v>45139</c:v>
                </c:pt>
                <c:pt idx="103">
                  <c:v>45146</c:v>
                </c:pt>
                <c:pt idx="104">
                  <c:v>45160</c:v>
                </c:pt>
                <c:pt idx="105">
                  <c:v>45167</c:v>
                </c:pt>
                <c:pt idx="106">
                  <c:v>45174</c:v>
                </c:pt>
                <c:pt idx="107">
                  <c:v>45181</c:v>
                </c:pt>
                <c:pt idx="108">
                  <c:v>45188</c:v>
                </c:pt>
                <c:pt idx="109">
                  <c:v>45195</c:v>
                </c:pt>
                <c:pt idx="110">
                  <c:v>45202</c:v>
                </c:pt>
              </c:numCache>
            </c:numRef>
          </c:cat>
          <c:val>
            <c:numRef>
              <c:f>'Data Summary GPD'!$K$32:$K$34</c:f>
              <c:numCache>
                <c:formatCode>#,##0_);[Red]\(#,##0\)</c:formatCode>
                <c:ptCount val="3"/>
                <c:pt idx="0">
                  <c:v>8761.4285714285706</c:v>
                </c:pt>
                <c:pt idx="1">
                  <c:v>9815.7142857142862</c:v>
                </c:pt>
                <c:pt idx="2">
                  <c:v>9169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8B43-426F-8B90-BF362AD59DC7}"/>
            </c:ext>
          </c:extLst>
        </c:ser>
        <c:ser>
          <c:idx val="8"/>
          <c:order val="8"/>
          <c:tx>
            <c:strRef>
              <c:f>'Data Summary GPD'!$L$1:$L$2</c:f>
              <c:strCache>
                <c:ptCount val="2"/>
                <c:pt idx="0">
                  <c:v>upper Gingerroot</c:v>
                </c:pt>
                <c:pt idx="1">
                  <c:v>12 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'Data Summary GPD'!$A$34:$A$144</c:f>
              <c:numCache>
                <c:formatCode>m/d/yyyy</c:formatCode>
                <c:ptCount val="111"/>
                <c:pt idx="0">
                  <c:v>44446</c:v>
                </c:pt>
                <c:pt idx="1">
                  <c:v>44453</c:v>
                </c:pt>
                <c:pt idx="2">
                  <c:v>44460</c:v>
                </c:pt>
                <c:pt idx="3">
                  <c:v>44466</c:v>
                </c:pt>
                <c:pt idx="4">
                  <c:v>44474</c:v>
                </c:pt>
                <c:pt idx="5">
                  <c:v>44481</c:v>
                </c:pt>
                <c:pt idx="6">
                  <c:v>44488</c:v>
                </c:pt>
                <c:pt idx="7">
                  <c:v>44495</c:v>
                </c:pt>
                <c:pt idx="8">
                  <c:v>44502</c:v>
                </c:pt>
                <c:pt idx="9">
                  <c:v>44509</c:v>
                </c:pt>
                <c:pt idx="10">
                  <c:v>44516</c:v>
                </c:pt>
                <c:pt idx="11">
                  <c:v>44523</c:v>
                </c:pt>
                <c:pt idx="12">
                  <c:v>44530</c:v>
                </c:pt>
                <c:pt idx="13">
                  <c:v>44537</c:v>
                </c:pt>
                <c:pt idx="14">
                  <c:v>44544</c:v>
                </c:pt>
                <c:pt idx="15">
                  <c:v>44551</c:v>
                </c:pt>
                <c:pt idx="16">
                  <c:v>44565</c:v>
                </c:pt>
                <c:pt idx="17">
                  <c:v>44572</c:v>
                </c:pt>
                <c:pt idx="18">
                  <c:v>44586</c:v>
                </c:pt>
                <c:pt idx="19">
                  <c:v>44594</c:v>
                </c:pt>
                <c:pt idx="20">
                  <c:v>44600</c:v>
                </c:pt>
                <c:pt idx="21">
                  <c:v>44607</c:v>
                </c:pt>
                <c:pt idx="22">
                  <c:v>44614</c:v>
                </c:pt>
                <c:pt idx="23">
                  <c:v>44572</c:v>
                </c:pt>
                <c:pt idx="24">
                  <c:v>44586</c:v>
                </c:pt>
                <c:pt idx="25">
                  <c:v>44594</c:v>
                </c:pt>
                <c:pt idx="26">
                  <c:v>44600</c:v>
                </c:pt>
                <c:pt idx="27">
                  <c:v>44607</c:v>
                </c:pt>
                <c:pt idx="28">
                  <c:v>44614</c:v>
                </c:pt>
                <c:pt idx="29">
                  <c:v>44621</c:v>
                </c:pt>
                <c:pt idx="30">
                  <c:v>44628</c:v>
                </c:pt>
                <c:pt idx="31">
                  <c:v>44635</c:v>
                </c:pt>
                <c:pt idx="32">
                  <c:v>44642</c:v>
                </c:pt>
                <c:pt idx="33">
                  <c:v>44649</c:v>
                </c:pt>
                <c:pt idx="34">
                  <c:v>44656</c:v>
                </c:pt>
                <c:pt idx="35">
                  <c:v>44663</c:v>
                </c:pt>
                <c:pt idx="36">
                  <c:v>44670</c:v>
                </c:pt>
                <c:pt idx="37">
                  <c:v>44677</c:v>
                </c:pt>
                <c:pt idx="38">
                  <c:v>44684</c:v>
                </c:pt>
                <c:pt idx="39">
                  <c:v>44691</c:v>
                </c:pt>
                <c:pt idx="40">
                  <c:v>44698</c:v>
                </c:pt>
                <c:pt idx="41">
                  <c:v>44705</c:v>
                </c:pt>
                <c:pt idx="42">
                  <c:v>44712</c:v>
                </c:pt>
                <c:pt idx="43">
                  <c:v>44719</c:v>
                </c:pt>
                <c:pt idx="44">
                  <c:v>44726</c:v>
                </c:pt>
                <c:pt idx="45">
                  <c:v>44733</c:v>
                </c:pt>
                <c:pt idx="46">
                  <c:v>44740</c:v>
                </c:pt>
                <c:pt idx="47">
                  <c:v>44747</c:v>
                </c:pt>
                <c:pt idx="48">
                  <c:v>44754</c:v>
                </c:pt>
                <c:pt idx="49">
                  <c:v>44761</c:v>
                </c:pt>
                <c:pt idx="50">
                  <c:v>44768</c:v>
                </c:pt>
                <c:pt idx="51">
                  <c:v>44775</c:v>
                </c:pt>
                <c:pt idx="52">
                  <c:v>44782</c:v>
                </c:pt>
                <c:pt idx="53">
                  <c:v>44789</c:v>
                </c:pt>
                <c:pt idx="54">
                  <c:v>44796</c:v>
                </c:pt>
                <c:pt idx="55">
                  <c:v>44803</c:v>
                </c:pt>
                <c:pt idx="56">
                  <c:v>44810</c:v>
                </c:pt>
                <c:pt idx="57">
                  <c:v>44817</c:v>
                </c:pt>
                <c:pt idx="58">
                  <c:v>44824</c:v>
                </c:pt>
                <c:pt idx="59">
                  <c:v>44831</c:v>
                </c:pt>
                <c:pt idx="60">
                  <c:v>44838</c:v>
                </c:pt>
                <c:pt idx="61">
                  <c:v>44845</c:v>
                </c:pt>
                <c:pt idx="62">
                  <c:v>44852</c:v>
                </c:pt>
                <c:pt idx="63">
                  <c:v>44859</c:v>
                </c:pt>
                <c:pt idx="64">
                  <c:v>44866</c:v>
                </c:pt>
                <c:pt idx="65">
                  <c:v>44873</c:v>
                </c:pt>
                <c:pt idx="66">
                  <c:v>44880</c:v>
                </c:pt>
                <c:pt idx="67">
                  <c:v>44887</c:v>
                </c:pt>
                <c:pt idx="68">
                  <c:v>44894</c:v>
                </c:pt>
                <c:pt idx="69">
                  <c:v>44901</c:v>
                </c:pt>
                <c:pt idx="70">
                  <c:v>44908</c:v>
                </c:pt>
                <c:pt idx="71">
                  <c:v>44915</c:v>
                </c:pt>
                <c:pt idx="72">
                  <c:v>44922</c:v>
                </c:pt>
                <c:pt idx="73">
                  <c:v>44929</c:v>
                </c:pt>
                <c:pt idx="74">
                  <c:v>44937</c:v>
                </c:pt>
                <c:pt idx="75">
                  <c:v>44944</c:v>
                </c:pt>
                <c:pt idx="76">
                  <c:v>44950</c:v>
                </c:pt>
                <c:pt idx="77">
                  <c:v>44957</c:v>
                </c:pt>
                <c:pt idx="78">
                  <c:v>44964</c:v>
                </c:pt>
                <c:pt idx="79">
                  <c:v>44971</c:v>
                </c:pt>
                <c:pt idx="80">
                  <c:v>44978</c:v>
                </c:pt>
                <c:pt idx="81">
                  <c:v>44985</c:v>
                </c:pt>
                <c:pt idx="82">
                  <c:v>44992</c:v>
                </c:pt>
                <c:pt idx="83">
                  <c:v>45001</c:v>
                </c:pt>
                <c:pt idx="84">
                  <c:v>45007</c:v>
                </c:pt>
                <c:pt idx="85">
                  <c:v>45013</c:v>
                </c:pt>
                <c:pt idx="86">
                  <c:v>45020</c:v>
                </c:pt>
                <c:pt idx="87">
                  <c:v>45027</c:v>
                </c:pt>
                <c:pt idx="88">
                  <c:v>45034</c:v>
                </c:pt>
                <c:pt idx="89">
                  <c:v>45041</c:v>
                </c:pt>
                <c:pt idx="90">
                  <c:v>45048</c:v>
                </c:pt>
                <c:pt idx="91">
                  <c:v>45055</c:v>
                </c:pt>
                <c:pt idx="92">
                  <c:v>45062</c:v>
                </c:pt>
                <c:pt idx="93">
                  <c:v>45069</c:v>
                </c:pt>
                <c:pt idx="94">
                  <c:v>45076</c:v>
                </c:pt>
                <c:pt idx="95">
                  <c:v>45083</c:v>
                </c:pt>
                <c:pt idx="96">
                  <c:v>45090</c:v>
                </c:pt>
                <c:pt idx="97">
                  <c:v>45095</c:v>
                </c:pt>
                <c:pt idx="98">
                  <c:v>45111</c:v>
                </c:pt>
                <c:pt idx="99">
                  <c:v>45119</c:v>
                </c:pt>
                <c:pt idx="100">
                  <c:v>45125</c:v>
                </c:pt>
                <c:pt idx="101">
                  <c:v>45132</c:v>
                </c:pt>
                <c:pt idx="102">
                  <c:v>45139</c:v>
                </c:pt>
                <c:pt idx="103">
                  <c:v>45146</c:v>
                </c:pt>
                <c:pt idx="104">
                  <c:v>45160</c:v>
                </c:pt>
                <c:pt idx="105">
                  <c:v>45167</c:v>
                </c:pt>
                <c:pt idx="106">
                  <c:v>45174</c:v>
                </c:pt>
                <c:pt idx="107">
                  <c:v>45181</c:v>
                </c:pt>
                <c:pt idx="108">
                  <c:v>45188</c:v>
                </c:pt>
                <c:pt idx="109">
                  <c:v>45195</c:v>
                </c:pt>
                <c:pt idx="110">
                  <c:v>45202</c:v>
                </c:pt>
              </c:numCache>
            </c:numRef>
          </c:cat>
          <c:val>
            <c:numRef>
              <c:f>'Data Summary GPD'!$L$34:$L$144</c:f>
              <c:numCache>
                <c:formatCode>#,##0_);[Red]\(#,##0\)</c:formatCode>
                <c:ptCount val="111"/>
                <c:pt idx="0">
                  <c:v>11097.142857142857</c:v>
                </c:pt>
                <c:pt idx="1">
                  <c:v>11584.285714285714</c:v>
                </c:pt>
                <c:pt idx="2">
                  <c:v>11654.285714285714</c:v>
                </c:pt>
                <c:pt idx="3">
                  <c:v>11193.333333333334</c:v>
                </c:pt>
                <c:pt idx="4">
                  <c:v>11056.25</c:v>
                </c:pt>
                <c:pt idx="5">
                  <c:v>11594.285714285714</c:v>
                </c:pt>
                <c:pt idx="6">
                  <c:v>11524.285714285714</c:v>
                </c:pt>
                <c:pt idx="7">
                  <c:v>11527.142857142857</c:v>
                </c:pt>
                <c:pt idx="8">
                  <c:v>10701.428571428571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1928.5714285714287</c:v>
                </c:pt>
                <c:pt idx="13">
                  <c:v>20498.571428571428</c:v>
                </c:pt>
                <c:pt idx="14">
                  <c:v>18972.857142857141</c:v>
                </c:pt>
                <c:pt idx="15">
                  <c:v>14190</c:v>
                </c:pt>
                <c:pt idx="16">
                  <c:v>17531.428571428572</c:v>
                </c:pt>
                <c:pt idx="17">
                  <c:v>17685.714285714286</c:v>
                </c:pt>
                <c:pt idx="18">
                  <c:v>16897.857142857141</c:v>
                </c:pt>
                <c:pt idx="19">
                  <c:v>13086.25</c:v>
                </c:pt>
                <c:pt idx="20">
                  <c:v>20133.333333333332</c:v>
                </c:pt>
                <c:pt idx="21">
                  <c:v>16454.285714285714</c:v>
                </c:pt>
                <c:pt idx="22">
                  <c:v>15795.714285714286</c:v>
                </c:pt>
                <c:pt idx="23">
                  <c:v>16376.428571428571</c:v>
                </c:pt>
                <c:pt idx="24">
                  <c:v>16897.857142857141</c:v>
                </c:pt>
                <c:pt idx="25">
                  <c:v>13086.25</c:v>
                </c:pt>
                <c:pt idx="26">
                  <c:v>20133.333333333332</c:v>
                </c:pt>
                <c:pt idx="27">
                  <c:v>16454.285714285714</c:v>
                </c:pt>
                <c:pt idx="28">
                  <c:v>15795.714285714286</c:v>
                </c:pt>
                <c:pt idx="29">
                  <c:v>14047.142857142857</c:v>
                </c:pt>
                <c:pt idx="30">
                  <c:v>17227.142857142859</c:v>
                </c:pt>
                <c:pt idx="31">
                  <c:v>16504.285714285714</c:v>
                </c:pt>
                <c:pt idx="32">
                  <c:v>17342.857142857141</c:v>
                </c:pt>
                <c:pt idx="33">
                  <c:v>17265.714285714286</c:v>
                </c:pt>
                <c:pt idx="34">
                  <c:v>17342.857142857141</c:v>
                </c:pt>
                <c:pt idx="35">
                  <c:v>17018.571428571428</c:v>
                </c:pt>
                <c:pt idx="36">
                  <c:v>13750</c:v>
                </c:pt>
                <c:pt idx="37">
                  <c:v>0</c:v>
                </c:pt>
                <c:pt idx="38">
                  <c:v>12902.857142857143</c:v>
                </c:pt>
                <c:pt idx="39">
                  <c:v>29344.285714285714</c:v>
                </c:pt>
                <c:pt idx="40">
                  <c:v>27571.428571428572</c:v>
                </c:pt>
                <c:pt idx="41">
                  <c:v>29075.714285714286</c:v>
                </c:pt>
                <c:pt idx="42">
                  <c:v>24934.285714285714</c:v>
                </c:pt>
                <c:pt idx="43">
                  <c:v>25632.857142857141</c:v>
                </c:pt>
                <c:pt idx="44">
                  <c:v>26041.428571428572</c:v>
                </c:pt>
                <c:pt idx="45">
                  <c:v>23461.428571428572</c:v>
                </c:pt>
                <c:pt idx="46">
                  <c:v>21912.857142857141</c:v>
                </c:pt>
                <c:pt idx="47">
                  <c:v>20687.142857142859</c:v>
                </c:pt>
                <c:pt idx="48">
                  <c:v>19594.285714285714</c:v>
                </c:pt>
                <c:pt idx="49">
                  <c:v>19290</c:v>
                </c:pt>
                <c:pt idx="50">
                  <c:v>19357.142857142859</c:v>
                </c:pt>
                <c:pt idx="51">
                  <c:v>19531.428571428572</c:v>
                </c:pt>
                <c:pt idx="52">
                  <c:v>19360</c:v>
                </c:pt>
                <c:pt idx="53">
                  <c:v>19340</c:v>
                </c:pt>
                <c:pt idx="54">
                  <c:v>19187.142857142859</c:v>
                </c:pt>
                <c:pt idx="55">
                  <c:v>19341.428571428572</c:v>
                </c:pt>
                <c:pt idx="56">
                  <c:v>18978.571428571428</c:v>
                </c:pt>
                <c:pt idx="57">
                  <c:v>18292.857142857141</c:v>
                </c:pt>
                <c:pt idx="58">
                  <c:v>2625.7142857142858</c:v>
                </c:pt>
                <c:pt idx="59">
                  <c:v>-771.42857142857144</c:v>
                </c:pt>
                <c:pt idx="60">
                  <c:v>13455.714285714286</c:v>
                </c:pt>
                <c:pt idx="61">
                  <c:v>1742.8571428571429</c:v>
                </c:pt>
                <c:pt idx="62">
                  <c:v>-1389357.142857143</c:v>
                </c:pt>
                <c:pt idx="63">
                  <c:v>18598.571428571428</c:v>
                </c:pt>
                <c:pt idx="64">
                  <c:v>18168.571428571428</c:v>
                </c:pt>
                <c:pt idx="65">
                  <c:v>17432.857142857141</c:v>
                </c:pt>
                <c:pt idx="66">
                  <c:v>17151.428571428572</c:v>
                </c:pt>
                <c:pt idx="67">
                  <c:v>16925</c:v>
                </c:pt>
                <c:pt idx="68">
                  <c:v>16763.571428571428</c:v>
                </c:pt>
                <c:pt idx="69">
                  <c:v>16095.714285714286</c:v>
                </c:pt>
                <c:pt idx="70">
                  <c:v>16331.428571428571</c:v>
                </c:pt>
                <c:pt idx="71">
                  <c:v>189.71428571428572</c:v>
                </c:pt>
                <c:pt idx="72">
                  <c:v>30977.428571428572</c:v>
                </c:pt>
                <c:pt idx="73">
                  <c:v>5343.5714285714284</c:v>
                </c:pt>
                <c:pt idx="74">
                  <c:v>23429.375</c:v>
                </c:pt>
                <c:pt idx="75">
                  <c:v>12787.142857142857</c:v>
                </c:pt>
                <c:pt idx="76">
                  <c:v>14306.666666666666</c:v>
                </c:pt>
                <c:pt idx="77">
                  <c:v>14954.285714285714</c:v>
                </c:pt>
                <c:pt idx="78">
                  <c:v>14811.428571428571</c:v>
                </c:pt>
                <c:pt idx="79">
                  <c:v>13055.428571428571</c:v>
                </c:pt>
                <c:pt idx="80">
                  <c:v>14804.571428571429</c:v>
                </c:pt>
                <c:pt idx="81">
                  <c:v>14184.285714285714</c:v>
                </c:pt>
                <c:pt idx="82">
                  <c:v>15832.857142857143</c:v>
                </c:pt>
                <c:pt idx="83">
                  <c:v>13287.777777777777</c:v>
                </c:pt>
                <c:pt idx="84">
                  <c:v>13530.666666666666</c:v>
                </c:pt>
                <c:pt idx="85">
                  <c:v>14571</c:v>
                </c:pt>
                <c:pt idx="86">
                  <c:v>14445.714285714286</c:v>
                </c:pt>
                <c:pt idx="87">
                  <c:v>15924.285714285714</c:v>
                </c:pt>
                <c:pt idx="88">
                  <c:v>15397.142857142857</c:v>
                </c:pt>
                <c:pt idx="89">
                  <c:v>17835.714285714286</c:v>
                </c:pt>
                <c:pt idx="90">
                  <c:v>14340</c:v>
                </c:pt>
                <c:pt idx="91">
                  <c:v>16365.714285714286</c:v>
                </c:pt>
                <c:pt idx="92">
                  <c:v>-12.857142857142858</c:v>
                </c:pt>
                <c:pt idx="93">
                  <c:v>0</c:v>
                </c:pt>
                <c:pt idx="94">
                  <c:v>24501.428571428572</c:v>
                </c:pt>
                <c:pt idx="95">
                  <c:v>19970</c:v>
                </c:pt>
                <c:pt idx="96">
                  <c:v>20515.714285714286</c:v>
                </c:pt>
                <c:pt idx="97">
                  <c:v>25794</c:v>
                </c:pt>
                <c:pt idx="98">
                  <c:v>24469.375</c:v>
                </c:pt>
                <c:pt idx="99">
                  <c:v>26072.5</c:v>
                </c:pt>
                <c:pt idx="100">
                  <c:v>26588.333333333332</c:v>
                </c:pt>
                <c:pt idx="101">
                  <c:v>27642.857142857141</c:v>
                </c:pt>
                <c:pt idx="102">
                  <c:v>27318.571428571428</c:v>
                </c:pt>
                <c:pt idx="103">
                  <c:v>26180</c:v>
                </c:pt>
                <c:pt idx="104">
                  <c:v>27240.714285714286</c:v>
                </c:pt>
                <c:pt idx="105">
                  <c:v>26490.857142857141</c:v>
                </c:pt>
                <c:pt idx="106">
                  <c:v>26424.857142857141</c:v>
                </c:pt>
                <c:pt idx="107">
                  <c:v>27480</c:v>
                </c:pt>
                <c:pt idx="108">
                  <c:v>26524.285714285714</c:v>
                </c:pt>
                <c:pt idx="109">
                  <c:v>10712.857142857143</c:v>
                </c:pt>
                <c:pt idx="110">
                  <c:v>7000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8B43-426F-8B90-BF362AD59DC7}"/>
            </c:ext>
          </c:extLst>
        </c:ser>
        <c:ser>
          <c:idx val="9"/>
          <c:order val="9"/>
          <c:tx>
            <c:strRef>
              <c:f>'Data Summary GPD'!$M$1:$M$2</c:f>
              <c:strCache>
                <c:ptCount val="2"/>
                <c:pt idx="0">
                  <c:v>King/Sweetbay</c:v>
                </c:pt>
                <c:pt idx="1">
                  <c:v>13 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'Data Summary GPD'!$A$34:$A$144</c:f>
              <c:numCache>
                <c:formatCode>m/d/yyyy</c:formatCode>
                <c:ptCount val="111"/>
                <c:pt idx="0">
                  <c:v>44446</c:v>
                </c:pt>
                <c:pt idx="1">
                  <c:v>44453</c:v>
                </c:pt>
                <c:pt idx="2">
                  <c:v>44460</c:v>
                </c:pt>
                <c:pt idx="3">
                  <c:v>44466</c:v>
                </c:pt>
                <c:pt idx="4">
                  <c:v>44474</c:v>
                </c:pt>
                <c:pt idx="5">
                  <c:v>44481</c:v>
                </c:pt>
                <c:pt idx="6">
                  <c:v>44488</c:v>
                </c:pt>
                <c:pt idx="7">
                  <c:v>44495</c:v>
                </c:pt>
                <c:pt idx="8">
                  <c:v>44502</c:v>
                </c:pt>
                <c:pt idx="9">
                  <c:v>44509</c:v>
                </c:pt>
                <c:pt idx="10">
                  <c:v>44516</c:v>
                </c:pt>
                <c:pt idx="11">
                  <c:v>44523</c:v>
                </c:pt>
                <c:pt idx="12">
                  <c:v>44530</c:v>
                </c:pt>
                <c:pt idx="13">
                  <c:v>44537</c:v>
                </c:pt>
                <c:pt idx="14">
                  <c:v>44544</c:v>
                </c:pt>
                <c:pt idx="15">
                  <c:v>44551</c:v>
                </c:pt>
                <c:pt idx="16">
                  <c:v>44565</c:v>
                </c:pt>
                <c:pt idx="17">
                  <c:v>44572</c:v>
                </c:pt>
                <c:pt idx="18">
                  <c:v>44586</c:v>
                </c:pt>
                <c:pt idx="19">
                  <c:v>44594</c:v>
                </c:pt>
                <c:pt idx="20">
                  <c:v>44600</c:v>
                </c:pt>
                <c:pt idx="21">
                  <c:v>44607</c:v>
                </c:pt>
                <c:pt idx="22">
                  <c:v>44614</c:v>
                </c:pt>
                <c:pt idx="23">
                  <c:v>44572</c:v>
                </c:pt>
                <c:pt idx="24">
                  <c:v>44586</c:v>
                </c:pt>
                <c:pt idx="25">
                  <c:v>44594</c:v>
                </c:pt>
                <c:pt idx="26">
                  <c:v>44600</c:v>
                </c:pt>
                <c:pt idx="27">
                  <c:v>44607</c:v>
                </c:pt>
                <c:pt idx="28">
                  <c:v>44614</c:v>
                </c:pt>
                <c:pt idx="29">
                  <c:v>44621</c:v>
                </c:pt>
                <c:pt idx="30">
                  <c:v>44628</c:v>
                </c:pt>
                <c:pt idx="31">
                  <c:v>44635</c:v>
                </c:pt>
                <c:pt idx="32">
                  <c:v>44642</c:v>
                </c:pt>
                <c:pt idx="33">
                  <c:v>44649</c:v>
                </c:pt>
                <c:pt idx="34">
                  <c:v>44656</c:v>
                </c:pt>
                <c:pt idx="35">
                  <c:v>44663</c:v>
                </c:pt>
                <c:pt idx="36">
                  <c:v>44670</c:v>
                </c:pt>
                <c:pt idx="37">
                  <c:v>44677</c:v>
                </c:pt>
                <c:pt idx="38">
                  <c:v>44684</c:v>
                </c:pt>
                <c:pt idx="39">
                  <c:v>44691</c:v>
                </c:pt>
                <c:pt idx="40">
                  <c:v>44698</c:v>
                </c:pt>
                <c:pt idx="41">
                  <c:v>44705</c:v>
                </c:pt>
                <c:pt idx="42">
                  <c:v>44712</c:v>
                </c:pt>
                <c:pt idx="43">
                  <c:v>44719</c:v>
                </c:pt>
                <c:pt idx="44">
                  <c:v>44726</c:v>
                </c:pt>
                <c:pt idx="45">
                  <c:v>44733</c:v>
                </c:pt>
                <c:pt idx="46">
                  <c:v>44740</c:v>
                </c:pt>
                <c:pt idx="47">
                  <c:v>44747</c:v>
                </c:pt>
                <c:pt idx="48">
                  <c:v>44754</c:v>
                </c:pt>
                <c:pt idx="49">
                  <c:v>44761</c:v>
                </c:pt>
                <c:pt idx="50">
                  <c:v>44768</c:v>
                </c:pt>
                <c:pt idx="51">
                  <c:v>44775</c:v>
                </c:pt>
                <c:pt idx="52">
                  <c:v>44782</c:v>
                </c:pt>
                <c:pt idx="53">
                  <c:v>44789</c:v>
                </c:pt>
                <c:pt idx="54">
                  <c:v>44796</c:v>
                </c:pt>
                <c:pt idx="55">
                  <c:v>44803</c:v>
                </c:pt>
                <c:pt idx="56">
                  <c:v>44810</c:v>
                </c:pt>
                <c:pt idx="57">
                  <c:v>44817</c:v>
                </c:pt>
                <c:pt idx="58">
                  <c:v>44824</c:v>
                </c:pt>
                <c:pt idx="59">
                  <c:v>44831</c:v>
                </c:pt>
                <c:pt idx="60">
                  <c:v>44838</c:v>
                </c:pt>
                <c:pt idx="61">
                  <c:v>44845</c:v>
                </c:pt>
                <c:pt idx="62">
                  <c:v>44852</c:v>
                </c:pt>
                <c:pt idx="63">
                  <c:v>44859</c:v>
                </c:pt>
                <c:pt idx="64">
                  <c:v>44866</c:v>
                </c:pt>
                <c:pt idx="65">
                  <c:v>44873</c:v>
                </c:pt>
                <c:pt idx="66">
                  <c:v>44880</c:v>
                </c:pt>
                <c:pt idx="67">
                  <c:v>44887</c:v>
                </c:pt>
                <c:pt idx="68">
                  <c:v>44894</c:v>
                </c:pt>
                <c:pt idx="69">
                  <c:v>44901</c:v>
                </c:pt>
                <c:pt idx="70">
                  <c:v>44908</c:v>
                </c:pt>
                <c:pt idx="71">
                  <c:v>44915</c:v>
                </c:pt>
                <c:pt idx="72">
                  <c:v>44922</c:v>
                </c:pt>
                <c:pt idx="73">
                  <c:v>44929</c:v>
                </c:pt>
                <c:pt idx="74">
                  <c:v>44937</c:v>
                </c:pt>
                <c:pt idx="75">
                  <c:v>44944</c:v>
                </c:pt>
                <c:pt idx="76">
                  <c:v>44950</c:v>
                </c:pt>
                <c:pt idx="77">
                  <c:v>44957</c:v>
                </c:pt>
                <c:pt idx="78">
                  <c:v>44964</c:v>
                </c:pt>
                <c:pt idx="79">
                  <c:v>44971</c:v>
                </c:pt>
                <c:pt idx="80">
                  <c:v>44978</c:v>
                </c:pt>
                <c:pt idx="81">
                  <c:v>44985</c:v>
                </c:pt>
                <c:pt idx="82">
                  <c:v>44992</c:v>
                </c:pt>
                <c:pt idx="83">
                  <c:v>45001</c:v>
                </c:pt>
                <c:pt idx="84">
                  <c:v>45007</c:v>
                </c:pt>
                <c:pt idx="85">
                  <c:v>45013</c:v>
                </c:pt>
                <c:pt idx="86">
                  <c:v>45020</c:v>
                </c:pt>
                <c:pt idx="87">
                  <c:v>45027</c:v>
                </c:pt>
                <c:pt idx="88">
                  <c:v>45034</c:v>
                </c:pt>
                <c:pt idx="89">
                  <c:v>45041</c:v>
                </c:pt>
                <c:pt idx="90">
                  <c:v>45048</c:v>
                </c:pt>
                <c:pt idx="91">
                  <c:v>45055</c:v>
                </c:pt>
                <c:pt idx="92">
                  <c:v>45062</c:v>
                </c:pt>
                <c:pt idx="93">
                  <c:v>45069</c:v>
                </c:pt>
                <c:pt idx="94">
                  <c:v>45076</c:v>
                </c:pt>
                <c:pt idx="95">
                  <c:v>45083</c:v>
                </c:pt>
                <c:pt idx="96">
                  <c:v>45090</c:v>
                </c:pt>
                <c:pt idx="97">
                  <c:v>45095</c:v>
                </c:pt>
                <c:pt idx="98">
                  <c:v>45111</c:v>
                </c:pt>
                <c:pt idx="99">
                  <c:v>45119</c:v>
                </c:pt>
                <c:pt idx="100">
                  <c:v>45125</c:v>
                </c:pt>
                <c:pt idx="101">
                  <c:v>45132</c:v>
                </c:pt>
                <c:pt idx="102">
                  <c:v>45139</c:v>
                </c:pt>
                <c:pt idx="103">
                  <c:v>45146</c:v>
                </c:pt>
                <c:pt idx="104">
                  <c:v>45160</c:v>
                </c:pt>
                <c:pt idx="105">
                  <c:v>45167</c:v>
                </c:pt>
                <c:pt idx="106">
                  <c:v>45174</c:v>
                </c:pt>
                <c:pt idx="107">
                  <c:v>45181</c:v>
                </c:pt>
                <c:pt idx="108">
                  <c:v>45188</c:v>
                </c:pt>
                <c:pt idx="109">
                  <c:v>45195</c:v>
                </c:pt>
                <c:pt idx="110">
                  <c:v>45202</c:v>
                </c:pt>
              </c:numCache>
            </c:numRef>
          </c:cat>
          <c:val>
            <c:numRef>
              <c:f>'Data Summary GPD'!$M$20:$M$140</c:f>
              <c:numCache>
                <c:formatCode>#,##0_);[Red]\(#,##0\)</c:formatCode>
                <c:ptCount val="121"/>
                <c:pt idx="0">
                  <c:v>11301.428571428571</c:v>
                </c:pt>
                <c:pt idx="1">
                  <c:v>10917.142857142857</c:v>
                </c:pt>
                <c:pt idx="2">
                  <c:v>10987.142857142857</c:v>
                </c:pt>
                <c:pt idx="3">
                  <c:v>16585.714285714286</c:v>
                </c:pt>
                <c:pt idx="4">
                  <c:v>5221.4285714285716</c:v>
                </c:pt>
                <c:pt idx="5">
                  <c:v>10864.285714285714</c:v>
                </c:pt>
                <c:pt idx="6">
                  <c:v>9457.1428571428569</c:v>
                </c:pt>
                <c:pt idx="7">
                  <c:v>12191.428571428571</c:v>
                </c:pt>
                <c:pt idx="8">
                  <c:v>9907.1428571428569</c:v>
                </c:pt>
                <c:pt idx="9">
                  <c:v>10275.714285714286</c:v>
                </c:pt>
                <c:pt idx="10">
                  <c:v>12160</c:v>
                </c:pt>
                <c:pt idx="11">
                  <c:v>10778.571428571429</c:v>
                </c:pt>
                <c:pt idx="12">
                  <c:v>10742.857142857143</c:v>
                </c:pt>
                <c:pt idx="13">
                  <c:v>10670</c:v>
                </c:pt>
                <c:pt idx="14">
                  <c:v>10645.714285714286</c:v>
                </c:pt>
                <c:pt idx="15">
                  <c:v>10048.571428571429</c:v>
                </c:pt>
                <c:pt idx="16">
                  <c:v>11185.714285714286</c:v>
                </c:pt>
                <c:pt idx="17">
                  <c:v>10556.666666666666</c:v>
                </c:pt>
                <c:pt idx="18">
                  <c:v>10556.25</c:v>
                </c:pt>
                <c:pt idx="19">
                  <c:v>10254.285714285714</c:v>
                </c:pt>
                <c:pt idx="20">
                  <c:v>9835.7142857142862</c:v>
                </c:pt>
                <c:pt idx="21">
                  <c:v>9791.4285714285706</c:v>
                </c:pt>
                <c:pt idx="22">
                  <c:v>9871.4285714285706</c:v>
                </c:pt>
                <c:pt idx="23">
                  <c:v>9515.7142857142862</c:v>
                </c:pt>
                <c:pt idx="24">
                  <c:v>9998.5714285714294</c:v>
                </c:pt>
                <c:pt idx="25">
                  <c:v>9702.8571428571431</c:v>
                </c:pt>
                <c:pt idx="26">
                  <c:v>9748.5714285714294</c:v>
                </c:pt>
                <c:pt idx="27">
                  <c:v>10434.285714285714</c:v>
                </c:pt>
                <c:pt idx="28">
                  <c:v>11125.714285714286</c:v>
                </c:pt>
                <c:pt idx="29">
                  <c:v>8025.7142857142853</c:v>
                </c:pt>
                <c:pt idx="30">
                  <c:v>9997.1428571428569</c:v>
                </c:pt>
                <c:pt idx="31">
                  <c:v>10087.142857142857</c:v>
                </c:pt>
                <c:pt idx="32">
                  <c:v>9845</c:v>
                </c:pt>
                <c:pt idx="33">
                  <c:v>7271.25</c:v>
                </c:pt>
                <c:pt idx="34">
                  <c:v>12960</c:v>
                </c:pt>
                <c:pt idx="35">
                  <c:v>9712.8571428571431</c:v>
                </c:pt>
                <c:pt idx="36">
                  <c:v>10105.714285714286</c:v>
                </c:pt>
                <c:pt idx="37">
                  <c:v>9821.1904761904771</c:v>
                </c:pt>
                <c:pt idx="38">
                  <c:v>9845</c:v>
                </c:pt>
                <c:pt idx="39">
                  <c:v>7271.25</c:v>
                </c:pt>
                <c:pt idx="40">
                  <c:v>12960</c:v>
                </c:pt>
                <c:pt idx="41">
                  <c:v>9712.8571428571431</c:v>
                </c:pt>
                <c:pt idx="42">
                  <c:v>10105.714285714286</c:v>
                </c:pt>
                <c:pt idx="43">
                  <c:v>2838.5714285714284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2888.1428571428573</c:v>
                </c:pt>
                <c:pt idx="49">
                  <c:v>9184.4285714285706</c:v>
                </c:pt>
                <c:pt idx="50">
                  <c:v>14065.142857142857</c:v>
                </c:pt>
                <c:pt idx="51">
                  <c:v>14014.142857142857</c:v>
                </c:pt>
                <c:pt idx="52">
                  <c:v>14206.428571428571</c:v>
                </c:pt>
                <c:pt idx="53">
                  <c:v>13698.428571428571</c:v>
                </c:pt>
                <c:pt idx="54">
                  <c:v>13675.285714285714</c:v>
                </c:pt>
                <c:pt idx="55">
                  <c:v>13610</c:v>
                </c:pt>
                <c:pt idx="56">
                  <c:v>13589.714285714286</c:v>
                </c:pt>
                <c:pt idx="57">
                  <c:v>13212.142857142857</c:v>
                </c:pt>
                <c:pt idx="58">
                  <c:v>13770.142857142857</c:v>
                </c:pt>
                <c:pt idx="59">
                  <c:v>13373.428571428571</c:v>
                </c:pt>
                <c:pt idx="60">
                  <c:v>13422.857142857143</c:v>
                </c:pt>
                <c:pt idx="61">
                  <c:v>13753</c:v>
                </c:pt>
                <c:pt idx="62">
                  <c:v>13195.142857142857</c:v>
                </c:pt>
                <c:pt idx="63">
                  <c:v>13093.857142857143</c:v>
                </c:pt>
                <c:pt idx="64">
                  <c:v>12975.571428571429</c:v>
                </c:pt>
                <c:pt idx="65">
                  <c:v>13487.571428571429</c:v>
                </c:pt>
                <c:pt idx="66">
                  <c:v>13438.571428571429</c:v>
                </c:pt>
                <c:pt idx="67">
                  <c:v>13490.571428571429</c:v>
                </c:pt>
                <c:pt idx="68">
                  <c:v>13436.428571428571</c:v>
                </c:pt>
                <c:pt idx="69">
                  <c:v>13438.714285714286</c:v>
                </c:pt>
                <c:pt idx="70">
                  <c:v>13174.714285714286</c:v>
                </c:pt>
                <c:pt idx="71">
                  <c:v>11885.571428571429</c:v>
                </c:pt>
                <c:pt idx="72">
                  <c:v>14376.142857142857</c:v>
                </c:pt>
                <c:pt idx="73">
                  <c:v>13578.285714285714</c:v>
                </c:pt>
                <c:pt idx="74">
                  <c:v>13348</c:v>
                </c:pt>
                <c:pt idx="75">
                  <c:v>13624.428571428571</c:v>
                </c:pt>
                <c:pt idx="76">
                  <c:v>4228</c:v>
                </c:pt>
                <c:pt idx="77">
                  <c:v>0</c:v>
                </c:pt>
                <c:pt idx="78">
                  <c:v>0</c:v>
                </c:pt>
                <c:pt idx="79">
                  <c:v>5752.8571428571431</c:v>
                </c:pt>
                <c:pt idx="80">
                  <c:v>0</c:v>
                </c:pt>
                <c:pt idx="81">
                  <c:v>7868.2857142857147</c:v>
                </c:pt>
                <c:pt idx="82">
                  <c:v>13589</c:v>
                </c:pt>
                <c:pt idx="83">
                  <c:v>12871.428571428571</c:v>
                </c:pt>
                <c:pt idx="84">
                  <c:v>13111</c:v>
                </c:pt>
                <c:pt idx="85">
                  <c:v>13162.142857142857</c:v>
                </c:pt>
                <c:pt idx="86">
                  <c:v>12864.285714285714</c:v>
                </c:pt>
                <c:pt idx="87">
                  <c:v>10283.571428571429</c:v>
                </c:pt>
                <c:pt idx="88">
                  <c:v>15495.375</c:v>
                </c:pt>
                <c:pt idx="89">
                  <c:v>11145</c:v>
                </c:pt>
                <c:pt idx="90">
                  <c:v>11716.166666666666</c:v>
                </c:pt>
                <c:pt idx="91">
                  <c:v>15880.857142857143</c:v>
                </c:pt>
                <c:pt idx="92">
                  <c:v>10655</c:v>
                </c:pt>
                <c:pt idx="93">
                  <c:v>9579.2857142857138</c:v>
                </c:pt>
                <c:pt idx="94">
                  <c:v>12992.571428571429</c:v>
                </c:pt>
                <c:pt idx="95">
                  <c:v>12506.571428571429</c:v>
                </c:pt>
                <c:pt idx="96">
                  <c:v>13422.142857142857</c:v>
                </c:pt>
                <c:pt idx="97">
                  <c:v>12900.888888888889</c:v>
                </c:pt>
                <c:pt idx="98">
                  <c:v>16982.5</c:v>
                </c:pt>
                <c:pt idx="99">
                  <c:v>9383.6666666666661</c:v>
                </c:pt>
                <c:pt idx="100">
                  <c:v>12746.428571428571</c:v>
                </c:pt>
                <c:pt idx="101">
                  <c:v>13690.142857142857</c:v>
                </c:pt>
                <c:pt idx="102">
                  <c:v>13631.714285714286</c:v>
                </c:pt>
                <c:pt idx="103">
                  <c:v>5652.7142857142853</c:v>
                </c:pt>
                <c:pt idx="104">
                  <c:v>12191.571428571429</c:v>
                </c:pt>
                <c:pt idx="105">
                  <c:v>13676</c:v>
                </c:pt>
                <c:pt idx="106">
                  <c:v>11413.571428571429</c:v>
                </c:pt>
                <c:pt idx="107">
                  <c:v>12934.428571428571</c:v>
                </c:pt>
                <c:pt idx="108">
                  <c:v>13414.857142857143</c:v>
                </c:pt>
                <c:pt idx="109">
                  <c:v>11284.571428571429</c:v>
                </c:pt>
                <c:pt idx="110">
                  <c:v>13897.571428571429</c:v>
                </c:pt>
                <c:pt idx="111">
                  <c:v>13702.8</c:v>
                </c:pt>
                <c:pt idx="112">
                  <c:v>13699.4375</c:v>
                </c:pt>
                <c:pt idx="113">
                  <c:v>13390.125</c:v>
                </c:pt>
                <c:pt idx="114">
                  <c:v>13755</c:v>
                </c:pt>
                <c:pt idx="115">
                  <c:v>13877.571428571429</c:v>
                </c:pt>
                <c:pt idx="116">
                  <c:v>13751.714285714286</c:v>
                </c:pt>
                <c:pt idx="117">
                  <c:v>13007.285714285714</c:v>
                </c:pt>
                <c:pt idx="118">
                  <c:v>13300.071428571429</c:v>
                </c:pt>
                <c:pt idx="119">
                  <c:v>12652.857142857143</c:v>
                </c:pt>
                <c:pt idx="120">
                  <c:v>13017.714285714286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8B43-426F-8B90-BF362AD59DC7}"/>
            </c:ext>
          </c:extLst>
        </c:ser>
        <c:ser>
          <c:idx val="10"/>
          <c:order val="10"/>
          <c:tx>
            <c:strRef>
              <c:f>'Data Summary GPD'!$N$1:$N$2</c:f>
              <c:strCache>
                <c:ptCount val="2"/>
                <c:pt idx="0">
                  <c:v>Narcissa/Vanderlip</c:v>
                </c:pt>
                <c:pt idx="1">
                  <c:v>15 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'Data Summary GPD'!$A$34:$A$144</c:f>
              <c:numCache>
                <c:formatCode>m/d/yyyy</c:formatCode>
                <c:ptCount val="111"/>
                <c:pt idx="0">
                  <c:v>44446</c:v>
                </c:pt>
                <c:pt idx="1">
                  <c:v>44453</c:v>
                </c:pt>
                <c:pt idx="2">
                  <c:v>44460</c:v>
                </c:pt>
                <c:pt idx="3">
                  <c:v>44466</c:v>
                </c:pt>
                <c:pt idx="4">
                  <c:v>44474</c:v>
                </c:pt>
                <c:pt idx="5">
                  <c:v>44481</c:v>
                </c:pt>
                <c:pt idx="6">
                  <c:v>44488</c:v>
                </c:pt>
                <c:pt idx="7">
                  <c:v>44495</c:v>
                </c:pt>
                <c:pt idx="8">
                  <c:v>44502</c:v>
                </c:pt>
                <c:pt idx="9">
                  <c:v>44509</c:v>
                </c:pt>
                <c:pt idx="10">
                  <c:v>44516</c:v>
                </c:pt>
                <c:pt idx="11">
                  <c:v>44523</c:v>
                </c:pt>
                <c:pt idx="12">
                  <c:v>44530</c:v>
                </c:pt>
                <c:pt idx="13">
                  <c:v>44537</c:v>
                </c:pt>
                <c:pt idx="14">
                  <c:v>44544</c:v>
                </c:pt>
                <c:pt idx="15">
                  <c:v>44551</c:v>
                </c:pt>
                <c:pt idx="16">
                  <c:v>44565</c:v>
                </c:pt>
                <c:pt idx="17">
                  <c:v>44572</c:v>
                </c:pt>
                <c:pt idx="18">
                  <c:v>44586</c:v>
                </c:pt>
                <c:pt idx="19">
                  <c:v>44594</c:v>
                </c:pt>
                <c:pt idx="20">
                  <c:v>44600</c:v>
                </c:pt>
                <c:pt idx="21">
                  <c:v>44607</c:v>
                </c:pt>
                <c:pt idx="22">
                  <c:v>44614</c:v>
                </c:pt>
                <c:pt idx="23">
                  <c:v>44572</c:v>
                </c:pt>
                <c:pt idx="24">
                  <c:v>44586</c:v>
                </c:pt>
                <c:pt idx="25">
                  <c:v>44594</c:v>
                </c:pt>
                <c:pt idx="26">
                  <c:v>44600</c:v>
                </c:pt>
                <c:pt idx="27">
                  <c:v>44607</c:v>
                </c:pt>
                <c:pt idx="28">
                  <c:v>44614</c:v>
                </c:pt>
                <c:pt idx="29">
                  <c:v>44621</c:v>
                </c:pt>
                <c:pt idx="30">
                  <c:v>44628</c:v>
                </c:pt>
                <c:pt idx="31">
                  <c:v>44635</c:v>
                </c:pt>
                <c:pt idx="32">
                  <c:v>44642</c:v>
                </c:pt>
                <c:pt idx="33">
                  <c:v>44649</c:v>
                </c:pt>
                <c:pt idx="34">
                  <c:v>44656</c:v>
                </c:pt>
                <c:pt idx="35">
                  <c:v>44663</c:v>
                </c:pt>
                <c:pt idx="36">
                  <c:v>44670</c:v>
                </c:pt>
                <c:pt idx="37">
                  <c:v>44677</c:v>
                </c:pt>
                <c:pt idx="38">
                  <c:v>44684</c:v>
                </c:pt>
                <c:pt idx="39">
                  <c:v>44691</c:v>
                </c:pt>
                <c:pt idx="40">
                  <c:v>44698</c:v>
                </c:pt>
                <c:pt idx="41">
                  <c:v>44705</c:v>
                </c:pt>
                <c:pt idx="42">
                  <c:v>44712</c:v>
                </c:pt>
                <c:pt idx="43">
                  <c:v>44719</c:v>
                </c:pt>
                <c:pt idx="44">
                  <c:v>44726</c:v>
                </c:pt>
                <c:pt idx="45">
                  <c:v>44733</c:v>
                </c:pt>
                <c:pt idx="46">
                  <c:v>44740</c:v>
                </c:pt>
                <c:pt idx="47">
                  <c:v>44747</c:v>
                </c:pt>
                <c:pt idx="48">
                  <c:v>44754</c:v>
                </c:pt>
                <c:pt idx="49">
                  <c:v>44761</c:v>
                </c:pt>
                <c:pt idx="50">
                  <c:v>44768</c:v>
                </c:pt>
                <c:pt idx="51">
                  <c:v>44775</c:v>
                </c:pt>
                <c:pt idx="52">
                  <c:v>44782</c:v>
                </c:pt>
                <c:pt idx="53">
                  <c:v>44789</c:v>
                </c:pt>
                <c:pt idx="54">
                  <c:v>44796</c:v>
                </c:pt>
                <c:pt idx="55">
                  <c:v>44803</c:v>
                </c:pt>
                <c:pt idx="56">
                  <c:v>44810</c:v>
                </c:pt>
                <c:pt idx="57">
                  <c:v>44817</c:v>
                </c:pt>
                <c:pt idx="58">
                  <c:v>44824</c:v>
                </c:pt>
                <c:pt idx="59">
                  <c:v>44831</c:v>
                </c:pt>
                <c:pt idx="60">
                  <c:v>44838</c:v>
                </c:pt>
                <c:pt idx="61">
                  <c:v>44845</c:v>
                </c:pt>
                <c:pt idx="62">
                  <c:v>44852</c:v>
                </c:pt>
                <c:pt idx="63">
                  <c:v>44859</c:v>
                </c:pt>
                <c:pt idx="64">
                  <c:v>44866</c:v>
                </c:pt>
                <c:pt idx="65">
                  <c:v>44873</c:v>
                </c:pt>
                <c:pt idx="66">
                  <c:v>44880</c:v>
                </c:pt>
                <c:pt idx="67">
                  <c:v>44887</c:v>
                </c:pt>
                <c:pt idx="68">
                  <c:v>44894</c:v>
                </c:pt>
                <c:pt idx="69">
                  <c:v>44901</c:v>
                </c:pt>
                <c:pt idx="70">
                  <c:v>44908</c:v>
                </c:pt>
                <c:pt idx="71">
                  <c:v>44915</c:v>
                </c:pt>
                <c:pt idx="72">
                  <c:v>44922</c:v>
                </c:pt>
                <c:pt idx="73">
                  <c:v>44929</c:v>
                </c:pt>
                <c:pt idx="74">
                  <c:v>44937</c:v>
                </c:pt>
                <c:pt idx="75">
                  <c:v>44944</c:v>
                </c:pt>
                <c:pt idx="76">
                  <c:v>44950</c:v>
                </c:pt>
                <c:pt idx="77">
                  <c:v>44957</c:v>
                </c:pt>
                <c:pt idx="78">
                  <c:v>44964</c:v>
                </c:pt>
                <c:pt idx="79">
                  <c:v>44971</c:v>
                </c:pt>
                <c:pt idx="80">
                  <c:v>44978</c:v>
                </c:pt>
                <c:pt idx="81">
                  <c:v>44985</c:v>
                </c:pt>
                <c:pt idx="82">
                  <c:v>44992</c:v>
                </c:pt>
                <c:pt idx="83">
                  <c:v>45001</c:v>
                </c:pt>
                <c:pt idx="84">
                  <c:v>45007</c:v>
                </c:pt>
                <c:pt idx="85">
                  <c:v>45013</c:v>
                </c:pt>
                <c:pt idx="86">
                  <c:v>45020</c:v>
                </c:pt>
                <c:pt idx="87">
                  <c:v>45027</c:v>
                </c:pt>
                <c:pt idx="88">
                  <c:v>45034</c:v>
                </c:pt>
                <c:pt idx="89">
                  <c:v>45041</c:v>
                </c:pt>
                <c:pt idx="90">
                  <c:v>45048</c:v>
                </c:pt>
                <c:pt idx="91">
                  <c:v>45055</c:v>
                </c:pt>
                <c:pt idx="92">
                  <c:v>45062</c:v>
                </c:pt>
                <c:pt idx="93">
                  <c:v>45069</c:v>
                </c:pt>
                <c:pt idx="94">
                  <c:v>45076</c:v>
                </c:pt>
                <c:pt idx="95">
                  <c:v>45083</c:v>
                </c:pt>
                <c:pt idx="96">
                  <c:v>45090</c:v>
                </c:pt>
                <c:pt idx="97">
                  <c:v>45095</c:v>
                </c:pt>
                <c:pt idx="98">
                  <c:v>45111</c:v>
                </c:pt>
                <c:pt idx="99">
                  <c:v>45119</c:v>
                </c:pt>
                <c:pt idx="100">
                  <c:v>45125</c:v>
                </c:pt>
                <c:pt idx="101">
                  <c:v>45132</c:v>
                </c:pt>
                <c:pt idx="102">
                  <c:v>45139</c:v>
                </c:pt>
                <c:pt idx="103">
                  <c:v>45146</c:v>
                </c:pt>
                <c:pt idx="104">
                  <c:v>45160</c:v>
                </c:pt>
                <c:pt idx="105">
                  <c:v>45167</c:v>
                </c:pt>
                <c:pt idx="106">
                  <c:v>45174</c:v>
                </c:pt>
                <c:pt idx="107">
                  <c:v>45181</c:v>
                </c:pt>
                <c:pt idx="108">
                  <c:v>45188</c:v>
                </c:pt>
                <c:pt idx="109">
                  <c:v>45195</c:v>
                </c:pt>
                <c:pt idx="110">
                  <c:v>45202</c:v>
                </c:pt>
              </c:numCache>
            </c:numRef>
          </c:cat>
          <c:val>
            <c:numRef>
              <c:f>'Data Summary GPD'!$N$34:$N$144</c:f>
              <c:numCache>
                <c:formatCode>#,##0_);[Red]\(#,##0\)</c:formatCode>
                <c:ptCount val="111"/>
                <c:pt idx="0">
                  <c:v>2872.8571428571427</c:v>
                </c:pt>
                <c:pt idx="1">
                  <c:v>3734.2857142857142</c:v>
                </c:pt>
                <c:pt idx="2">
                  <c:v>-3008.5714285714284</c:v>
                </c:pt>
                <c:pt idx="3">
                  <c:v>-7361.666666666667</c:v>
                </c:pt>
                <c:pt idx="4">
                  <c:v>0</c:v>
                </c:pt>
                <c:pt idx="5">
                  <c:v>-121.42857142857143</c:v>
                </c:pt>
                <c:pt idx="6">
                  <c:v>13144.285714285714</c:v>
                </c:pt>
                <c:pt idx="7">
                  <c:v>13248.571428571429</c:v>
                </c:pt>
                <c:pt idx="8">
                  <c:v>13381.428571428571</c:v>
                </c:pt>
                <c:pt idx="9">
                  <c:v>13247.142857142857</c:v>
                </c:pt>
                <c:pt idx="10">
                  <c:v>13108.571428571429</c:v>
                </c:pt>
                <c:pt idx="11">
                  <c:v>12977.142857142857</c:v>
                </c:pt>
                <c:pt idx="12">
                  <c:v>11181.428571428571</c:v>
                </c:pt>
                <c:pt idx="13">
                  <c:v>-893757.14285714284</c:v>
                </c:pt>
                <c:pt idx="14">
                  <c:v>18945.571428571428</c:v>
                </c:pt>
                <c:pt idx="15">
                  <c:v>1510</c:v>
                </c:pt>
                <c:pt idx="16">
                  <c:v>1779.5714285714287</c:v>
                </c:pt>
                <c:pt idx="17">
                  <c:v>1750.1428571428571</c:v>
                </c:pt>
                <c:pt idx="18">
                  <c:v>1786.1428571428571</c:v>
                </c:pt>
                <c:pt idx="19">
                  <c:v>2404.5</c:v>
                </c:pt>
                <c:pt idx="20">
                  <c:v>15472.333333333334</c:v>
                </c:pt>
                <c:pt idx="21">
                  <c:v>13292</c:v>
                </c:pt>
                <c:pt idx="22">
                  <c:v>0</c:v>
                </c:pt>
                <c:pt idx="23">
                  <c:v>5479.0476190476193</c:v>
                </c:pt>
                <c:pt idx="24">
                  <c:v>1786.1428571428571</c:v>
                </c:pt>
                <c:pt idx="25">
                  <c:v>2404.5</c:v>
                </c:pt>
                <c:pt idx="26">
                  <c:v>15472.333333333334</c:v>
                </c:pt>
                <c:pt idx="27">
                  <c:v>13292</c:v>
                </c:pt>
                <c:pt idx="28">
                  <c:v>0</c:v>
                </c:pt>
                <c:pt idx="29">
                  <c:v>10369.428571428571</c:v>
                </c:pt>
                <c:pt idx="30">
                  <c:v>21339.714285714286</c:v>
                </c:pt>
                <c:pt idx="31">
                  <c:v>9467.1428571428569</c:v>
                </c:pt>
                <c:pt idx="32">
                  <c:v>14610.571428571429</c:v>
                </c:pt>
                <c:pt idx="33">
                  <c:v>7789</c:v>
                </c:pt>
                <c:pt idx="34">
                  <c:v>11133.857142857143</c:v>
                </c:pt>
                <c:pt idx="35">
                  <c:v>11659.857142857143</c:v>
                </c:pt>
                <c:pt idx="36">
                  <c:v>11625.857142857143</c:v>
                </c:pt>
                <c:pt idx="37">
                  <c:v>11659.571428571429</c:v>
                </c:pt>
                <c:pt idx="38">
                  <c:v>6035</c:v>
                </c:pt>
                <c:pt idx="39">
                  <c:v>951.42857142857144</c:v>
                </c:pt>
                <c:pt idx="40">
                  <c:v>5.1428571428571432</c:v>
                </c:pt>
                <c:pt idx="41">
                  <c:v>-5.1428571428571432</c:v>
                </c:pt>
                <c:pt idx="42">
                  <c:v>7885.1428571428569</c:v>
                </c:pt>
                <c:pt idx="43">
                  <c:v>8500</c:v>
                </c:pt>
                <c:pt idx="44">
                  <c:v>8581.5714285714294</c:v>
                </c:pt>
                <c:pt idx="45">
                  <c:v>8101</c:v>
                </c:pt>
                <c:pt idx="46">
                  <c:v>8134.4285714285716</c:v>
                </c:pt>
                <c:pt idx="47">
                  <c:v>8300.2857142857138</c:v>
                </c:pt>
                <c:pt idx="48">
                  <c:v>8093</c:v>
                </c:pt>
                <c:pt idx="49">
                  <c:v>8280.1428571428569</c:v>
                </c:pt>
                <c:pt idx="50">
                  <c:v>7052.5714285714284</c:v>
                </c:pt>
                <c:pt idx="51">
                  <c:v>0</c:v>
                </c:pt>
                <c:pt idx="52">
                  <c:v>0</c:v>
                </c:pt>
                <c:pt idx="53">
                  <c:v>1092.1428571428571</c:v>
                </c:pt>
                <c:pt idx="54">
                  <c:v>2026</c:v>
                </c:pt>
                <c:pt idx="55">
                  <c:v>14869.285714285714</c:v>
                </c:pt>
                <c:pt idx="56">
                  <c:v>8160.4285714285716</c:v>
                </c:pt>
                <c:pt idx="57">
                  <c:v>7903.5714285714284</c:v>
                </c:pt>
                <c:pt idx="58">
                  <c:v>8095.1428571428569</c:v>
                </c:pt>
                <c:pt idx="59">
                  <c:v>8300.8571428571431</c:v>
                </c:pt>
                <c:pt idx="60">
                  <c:v>8108.1428571428569</c:v>
                </c:pt>
                <c:pt idx="61">
                  <c:v>8054.4285714285716</c:v>
                </c:pt>
                <c:pt idx="62">
                  <c:v>7876.7142857142853</c:v>
                </c:pt>
                <c:pt idx="63">
                  <c:v>8047.5714285714284</c:v>
                </c:pt>
                <c:pt idx="64">
                  <c:v>8073.4285714285716</c:v>
                </c:pt>
                <c:pt idx="65">
                  <c:v>8055.5714285714284</c:v>
                </c:pt>
                <c:pt idx="66">
                  <c:v>8142.2857142857147</c:v>
                </c:pt>
                <c:pt idx="67">
                  <c:v>8117.5714285714284</c:v>
                </c:pt>
                <c:pt idx="68">
                  <c:v>8244.2857142857138</c:v>
                </c:pt>
                <c:pt idx="69">
                  <c:v>8062.4285714285716</c:v>
                </c:pt>
                <c:pt idx="70">
                  <c:v>8143.7142857142853</c:v>
                </c:pt>
                <c:pt idx="71">
                  <c:v>8263</c:v>
                </c:pt>
                <c:pt idx="72">
                  <c:v>7998.7142857142853</c:v>
                </c:pt>
                <c:pt idx="73">
                  <c:v>4211.4285714285716</c:v>
                </c:pt>
                <c:pt idx="74">
                  <c:v>11516</c:v>
                </c:pt>
                <c:pt idx="75">
                  <c:v>6971.4285714285716</c:v>
                </c:pt>
                <c:pt idx="76">
                  <c:v>5126</c:v>
                </c:pt>
                <c:pt idx="77">
                  <c:v>0</c:v>
                </c:pt>
                <c:pt idx="78">
                  <c:v>2344.2857142857142</c:v>
                </c:pt>
                <c:pt idx="79">
                  <c:v>5421.8571428571431</c:v>
                </c:pt>
                <c:pt idx="80">
                  <c:v>7598</c:v>
                </c:pt>
                <c:pt idx="81">
                  <c:v>7382.7142857142853</c:v>
                </c:pt>
                <c:pt idx="82">
                  <c:v>8010.7142857142853</c:v>
                </c:pt>
                <c:pt idx="83">
                  <c:v>7473.2222222222226</c:v>
                </c:pt>
                <c:pt idx="84">
                  <c:v>7734.5</c:v>
                </c:pt>
                <c:pt idx="85">
                  <c:v>7451.166666666667</c:v>
                </c:pt>
                <c:pt idx="86">
                  <c:v>7059.8571428571431</c:v>
                </c:pt>
                <c:pt idx="87">
                  <c:v>7520.2857142857147</c:v>
                </c:pt>
                <c:pt idx="88">
                  <c:v>7247.8571428571431</c:v>
                </c:pt>
                <c:pt idx="89">
                  <c:v>8146.4285714285716</c:v>
                </c:pt>
                <c:pt idx="90">
                  <c:v>6258.7142857142853</c:v>
                </c:pt>
                <c:pt idx="91">
                  <c:v>7307.7142857142853</c:v>
                </c:pt>
                <c:pt idx="92">
                  <c:v>6412.4285714285716</c:v>
                </c:pt>
                <c:pt idx="93">
                  <c:v>7418.8571428571431</c:v>
                </c:pt>
                <c:pt idx="94">
                  <c:v>7599.4285714285716</c:v>
                </c:pt>
                <c:pt idx="95">
                  <c:v>6281.1428571428569</c:v>
                </c:pt>
                <c:pt idx="96">
                  <c:v>7576</c:v>
                </c:pt>
                <c:pt idx="97">
                  <c:v>7483.8</c:v>
                </c:pt>
                <c:pt idx="98">
                  <c:v>7470.4375</c:v>
                </c:pt>
                <c:pt idx="99">
                  <c:v>7430.625</c:v>
                </c:pt>
                <c:pt idx="100">
                  <c:v>7354.166666666667</c:v>
                </c:pt>
                <c:pt idx="101">
                  <c:v>7436.5714285714284</c:v>
                </c:pt>
                <c:pt idx="102">
                  <c:v>7837.4285714285716</c:v>
                </c:pt>
                <c:pt idx="103">
                  <c:v>7522.1428571428569</c:v>
                </c:pt>
                <c:pt idx="104">
                  <c:v>7636.4285714285716</c:v>
                </c:pt>
                <c:pt idx="105">
                  <c:v>7174.5714285714284</c:v>
                </c:pt>
                <c:pt idx="106">
                  <c:v>7452.5714285714284</c:v>
                </c:pt>
                <c:pt idx="107">
                  <c:v>7713</c:v>
                </c:pt>
                <c:pt idx="108">
                  <c:v>605</c:v>
                </c:pt>
                <c:pt idx="109">
                  <c:v>13408.285714285714</c:v>
                </c:pt>
                <c:pt idx="110">
                  <c:v>5782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8B43-426F-8B90-BF362AD59DC7}"/>
            </c:ext>
          </c:extLst>
        </c:ser>
        <c:ser>
          <c:idx val="11"/>
          <c:order val="11"/>
          <c:tx>
            <c:strRef>
              <c:f>'Data Summary GPD'!$O$1:$O$2</c:f>
              <c:strCache>
                <c:ptCount val="2"/>
                <c:pt idx="0">
                  <c:v>Petak/Sweetbay</c:v>
                </c:pt>
                <c:pt idx="1">
                  <c:v>16 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'Data Summary GPD'!$A$34:$A$144</c:f>
              <c:numCache>
                <c:formatCode>m/d/yyyy</c:formatCode>
                <c:ptCount val="111"/>
                <c:pt idx="0">
                  <c:v>44446</c:v>
                </c:pt>
                <c:pt idx="1">
                  <c:v>44453</c:v>
                </c:pt>
                <c:pt idx="2">
                  <c:v>44460</c:v>
                </c:pt>
                <c:pt idx="3">
                  <c:v>44466</c:v>
                </c:pt>
                <c:pt idx="4">
                  <c:v>44474</c:v>
                </c:pt>
                <c:pt idx="5">
                  <c:v>44481</c:v>
                </c:pt>
                <c:pt idx="6">
                  <c:v>44488</c:v>
                </c:pt>
                <c:pt idx="7">
                  <c:v>44495</c:v>
                </c:pt>
                <c:pt idx="8">
                  <c:v>44502</c:v>
                </c:pt>
                <c:pt idx="9">
                  <c:v>44509</c:v>
                </c:pt>
                <c:pt idx="10">
                  <c:v>44516</c:v>
                </c:pt>
                <c:pt idx="11">
                  <c:v>44523</c:v>
                </c:pt>
                <c:pt idx="12">
                  <c:v>44530</c:v>
                </c:pt>
                <c:pt idx="13">
                  <c:v>44537</c:v>
                </c:pt>
                <c:pt idx="14">
                  <c:v>44544</c:v>
                </c:pt>
                <c:pt idx="15">
                  <c:v>44551</c:v>
                </c:pt>
                <c:pt idx="16">
                  <c:v>44565</c:v>
                </c:pt>
                <c:pt idx="17">
                  <c:v>44572</c:v>
                </c:pt>
                <c:pt idx="18">
                  <c:v>44586</c:v>
                </c:pt>
                <c:pt idx="19">
                  <c:v>44594</c:v>
                </c:pt>
                <c:pt idx="20">
                  <c:v>44600</c:v>
                </c:pt>
                <c:pt idx="21">
                  <c:v>44607</c:v>
                </c:pt>
                <c:pt idx="22">
                  <c:v>44614</c:v>
                </c:pt>
                <c:pt idx="23">
                  <c:v>44572</c:v>
                </c:pt>
                <c:pt idx="24">
                  <c:v>44586</c:v>
                </c:pt>
                <c:pt idx="25">
                  <c:v>44594</c:v>
                </c:pt>
                <c:pt idx="26">
                  <c:v>44600</c:v>
                </c:pt>
                <c:pt idx="27">
                  <c:v>44607</c:v>
                </c:pt>
                <c:pt idx="28">
                  <c:v>44614</c:v>
                </c:pt>
                <c:pt idx="29">
                  <c:v>44621</c:v>
                </c:pt>
                <c:pt idx="30">
                  <c:v>44628</c:v>
                </c:pt>
                <c:pt idx="31">
                  <c:v>44635</c:v>
                </c:pt>
                <c:pt idx="32">
                  <c:v>44642</c:v>
                </c:pt>
                <c:pt idx="33">
                  <c:v>44649</c:v>
                </c:pt>
                <c:pt idx="34">
                  <c:v>44656</c:v>
                </c:pt>
                <c:pt idx="35">
                  <c:v>44663</c:v>
                </c:pt>
                <c:pt idx="36">
                  <c:v>44670</c:v>
                </c:pt>
                <c:pt idx="37">
                  <c:v>44677</c:v>
                </c:pt>
                <c:pt idx="38">
                  <c:v>44684</c:v>
                </c:pt>
                <c:pt idx="39">
                  <c:v>44691</c:v>
                </c:pt>
                <c:pt idx="40">
                  <c:v>44698</c:v>
                </c:pt>
                <c:pt idx="41">
                  <c:v>44705</c:v>
                </c:pt>
                <c:pt idx="42">
                  <c:v>44712</c:v>
                </c:pt>
                <c:pt idx="43">
                  <c:v>44719</c:v>
                </c:pt>
                <c:pt idx="44">
                  <c:v>44726</c:v>
                </c:pt>
                <c:pt idx="45">
                  <c:v>44733</c:v>
                </c:pt>
                <c:pt idx="46">
                  <c:v>44740</c:v>
                </c:pt>
                <c:pt idx="47">
                  <c:v>44747</c:v>
                </c:pt>
                <c:pt idx="48">
                  <c:v>44754</c:v>
                </c:pt>
                <c:pt idx="49">
                  <c:v>44761</c:v>
                </c:pt>
                <c:pt idx="50">
                  <c:v>44768</c:v>
                </c:pt>
                <c:pt idx="51">
                  <c:v>44775</c:v>
                </c:pt>
                <c:pt idx="52">
                  <c:v>44782</c:v>
                </c:pt>
                <c:pt idx="53">
                  <c:v>44789</c:v>
                </c:pt>
                <c:pt idx="54">
                  <c:v>44796</c:v>
                </c:pt>
                <c:pt idx="55">
                  <c:v>44803</c:v>
                </c:pt>
                <c:pt idx="56">
                  <c:v>44810</c:v>
                </c:pt>
                <c:pt idx="57">
                  <c:v>44817</c:v>
                </c:pt>
                <c:pt idx="58">
                  <c:v>44824</c:v>
                </c:pt>
                <c:pt idx="59">
                  <c:v>44831</c:v>
                </c:pt>
                <c:pt idx="60">
                  <c:v>44838</c:v>
                </c:pt>
                <c:pt idx="61">
                  <c:v>44845</c:v>
                </c:pt>
                <c:pt idx="62">
                  <c:v>44852</c:v>
                </c:pt>
                <c:pt idx="63">
                  <c:v>44859</c:v>
                </c:pt>
                <c:pt idx="64">
                  <c:v>44866</c:v>
                </c:pt>
                <c:pt idx="65">
                  <c:v>44873</c:v>
                </c:pt>
                <c:pt idx="66">
                  <c:v>44880</c:v>
                </c:pt>
                <c:pt idx="67">
                  <c:v>44887</c:v>
                </c:pt>
                <c:pt idx="68">
                  <c:v>44894</c:v>
                </c:pt>
                <c:pt idx="69">
                  <c:v>44901</c:v>
                </c:pt>
                <c:pt idx="70">
                  <c:v>44908</c:v>
                </c:pt>
                <c:pt idx="71">
                  <c:v>44915</c:v>
                </c:pt>
                <c:pt idx="72">
                  <c:v>44922</c:v>
                </c:pt>
                <c:pt idx="73">
                  <c:v>44929</c:v>
                </c:pt>
                <c:pt idx="74">
                  <c:v>44937</c:v>
                </c:pt>
                <c:pt idx="75">
                  <c:v>44944</c:v>
                </c:pt>
                <c:pt idx="76">
                  <c:v>44950</c:v>
                </c:pt>
                <c:pt idx="77">
                  <c:v>44957</c:v>
                </c:pt>
                <c:pt idx="78">
                  <c:v>44964</c:v>
                </c:pt>
                <c:pt idx="79">
                  <c:v>44971</c:v>
                </c:pt>
                <c:pt idx="80">
                  <c:v>44978</c:v>
                </c:pt>
                <c:pt idx="81">
                  <c:v>44985</c:v>
                </c:pt>
                <c:pt idx="82">
                  <c:v>44992</c:v>
                </c:pt>
                <c:pt idx="83">
                  <c:v>45001</c:v>
                </c:pt>
                <c:pt idx="84">
                  <c:v>45007</c:v>
                </c:pt>
                <c:pt idx="85">
                  <c:v>45013</c:v>
                </c:pt>
                <c:pt idx="86">
                  <c:v>45020</c:v>
                </c:pt>
                <c:pt idx="87">
                  <c:v>45027</c:v>
                </c:pt>
                <c:pt idx="88">
                  <c:v>45034</c:v>
                </c:pt>
                <c:pt idx="89">
                  <c:v>45041</c:v>
                </c:pt>
                <c:pt idx="90">
                  <c:v>45048</c:v>
                </c:pt>
                <c:pt idx="91">
                  <c:v>45055</c:v>
                </c:pt>
                <c:pt idx="92">
                  <c:v>45062</c:v>
                </c:pt>
                <c:pt idx="93">
                  <c:v>45069</c:v>
                </c:pt>
                <c:pt idx="94">
                  <c:v>45076</c:v>
                </c:pt>
                <c:pt idx="95">
                  <c:v>45083</c:v>
                </c:pt>
                <c:pt idx="96">
                  <c:v>45090</c:v>
                </c:pt>
                <c:pt idx="97">
                  <c:v>45095</c:v>
                </c:pt>
                <c:pt idx="98">
                  <c:v>45111</c:v>
                </c:pt>
                <c:pt idx="99">
                  <c:v>45119</c:v>
                </c:pt>
                <c:pt idx="100">
                  <c:v>45125</c:v>
                </c:pt>
                <c:pt idx="101">
                  <c:v>45132</c:v>
                </c:pt>
                <c:pt idx="102">
                  <c:v>45139</c:v>
                </c:pt>
                <c:pt idx="103">
                  <c:v>45146</c:v>
                </c:pt>
                <c:pt idx="104">
                  <c:v>45160</c:v>
                </c:pt>
                <c:pt idx="105">
                  <c:v>45167</c:v>
                </c:pt>
                <c:pt idx="106">
                  <c:v>45174</c:v>
                </c:pt>
                <c:pt idx="107">
                  <c:v>45181</c:v>
                </c:pt>
                <c:pt idx="108">
                  <c:v>45188</c:v>
                </c:pt>
                <c:pt idx="109">
                  <c:v>45195</c:v>
                </c:pt>
                <c:pt idx="110">
                  <c:v>45202</c:v>
                </c:pt>
              </c:numCache>
            </c:numRef>
          </c:cat>
          <c:val>
            <c:numRef>
              <c:f>'Data Summary GPD'!$O$34:$O$137</c:f>
              <c:numCache>
                <c:formatCode>#,##0_);[Red]\(#,##0\)</c:formatCode>
                <c:ptCount val="104"/>
                <c:pt idx="0">
                  <c:v>14542.857142857143</c:v>
                </c:pt>
                <c:pt idx="1">
                  <c:v>17467.142857142859</c:v>
                </c:pt>
                <c:pt idx="2">
                  <c:v>4534.2857142857147</c:v>
                </c:pt>
                <c:pt idx="3">
                  <c:v>10021.666666666666</c:v>
                </c:pt>
                <c:pt idx="4">
                  <c:v>8560</c:v>
                </c:pt>
                <c:pt idx="5">
                  <c:v>10907.142857142857</c:v>
                </c:pt>
                <c:pt idx="6">
                  <c:v>13442.857142857143</c:v>
                </c:pt>
                <c:pt idx="7">
                  <c:v>12765.714285714286</c:v>
                </c:pt>
                <c:pt idx="8">
                  <c:v>13131.428571428571</c:v>
                </c:pt>
                <c:pt idx="9">
                  <c:v>13328.571428571429</c:v>
                </c:pt>
                <c:pt idx="10">
                  <c:v>13350</c:v>
                </c:pt>
                <c:pt idx="11">
                  <c:v>13247.142857142857</c:v>
                </c:pt>
                <c:pt idx="12">
                  <c:v>13332.857142857143</c:v>
                </c:pt>
                <c:pt idx="13">
                  <c:v>14394.285714285714</c:v>
                </c:pt>
                <c:pt idx="14">
                  <c:v>14035.714285714286</c:v>
                </c:pt>
                <c:pt idx="15">
                  <c:v>5850</c:v>
                </c:pt>
                <c:pt idx="16">
                  <c:v>6590</c:v>
                </c:pt>
                <c:pt idx="17">
                  <c:v>7081.4285714285716</c:v>
                </c:pt>
                <c:pt idx="18">
                  <c:v>9236.4285714285706</c:v>
                </c:pt>
                <c:pt idx="19">
                  <c:v>9235</c:v>
                </c:pt>
                <c:pt idx="20">
                  <c:v>8160</c:v>
                </c:pt>
                <c:pt idx="21">
                  <c:v>12240</c:v>
                </c:pt>
                <c:pt idx="22">
                  <c:v>5170</c:v>
                </c:pt>
                <c:pt idx="23">
                  <c:v>8905.2380952380954</c:v>
                </c:pt>
                <c:pt idx="24">
                  <c:v>9236.4285714285706</c:v>
                </c:pt>
                <c:pt idx="25">
                  <c:v>9235</c:v>
                </c:pt>
                <c:pt idx="26">
                  <c:v>8160</c:v>
                </c:pt>
                <c:pt idx="27">
                  <c:v>12240</c:v>
                </c:pt>
                <c:pt idx="28">
                  <c:v>5170</c:v>
                </c:pt>
                <c:pt idx="29">
                  <c:v>6941.4285714285716</c:v>
                </c:pt>
                <c:pt idx="30">
                  <c:v>8801.4285714285706</c:v>
                </c:pt>
                <c:pt idx="31">
                  <c:v>9518.5714285714294</c:v>
                </c:pt>
                <c:pt idx="32">
                  <c:v>11954.285714285714</c:v>
                </c:pt>
                <c:pt idx="33">
                  <c:v>9125.7142857142862</c:v>
                </c:pt>
                <c:pt idx="34">
                  <c:v>8264.2857142857138</c:v>
                </c:pt>
                <c:pt idx="35">
                  <c:v>13804.285714285714</c:v>
                </c:pt>
                <c:pt idx="36">
                  <c:v>7061.4285714285716</c:v>
                </c:pt>
                <c:pt idx="37">
                  <c:v>9941.4285714285706</c:v>
                </c:pt>
                <c:pt idx="38">
                  <c:v>11528.571428571429</c:v>
                </c:pt>
                <c:pt idx="39">
                  <c:v>10561.428571428571</c:v>
                </c:pt>
                <c:pt idx="40">
                  <c:v>9595.7142857142862</c:v>
                </c:pt>
                <c:pt idx="41">
                  <c:v>4777.1428571428569</c:v>
                </c:pt>
                <c:pt idx="42">
                  <c:v>7344.2857142857147</c:v>
                </c:pt>
                <c:pt idx="43">
                  <c:v>14935.714285714286</c:v>
                </c:pt>
                <c:pt idx="44">
                  <c:v>17581.428571428572</c:v>
                </c:pt>
                <c:pt idx="45">
                  <c:v>2347.1428571428573</c:v>
                </c:pt>
                <c:pt idx="46">
                  <c:v>30008.571428571428</c:v>
                </c:pt>
                <c:pt idx="47">
                  <c:v>17138.571428571428</c:v>
                </c:pt>
                <c:pt idx="48">
                  <c:v>16601.428571428572</c:v>
                </c:pt>
                <c:pt idx="49">
                  <c:v>3122.8571428571427</c:v>
                </c:pt>
                <c:pt idx="50">
                  <c:v>-14.285714285714286</c:v>
                </c:pt>
                <c:pt idx="51">
                  <c:v>0</c:v>
                </c:pt>
                <c:pt idx="52">
                  <c:v>0</c:v>
                </c:pt>
                <c:pt idx="53">
                  <c:v>16271.428571428571</c:v>
                </c:pt>
                <c:pt idx="54">
                  <c:v>26520</c:v>
                </c:pt>
                <c:pt idx="55">
                  <c:v>21792.857142857141</c:v>
                </c:pt>
                <c:pt idx="56">
                  <c:v>5877.1428571428569</c:v>
                </c:pt>
                <c:pt idx="57">
                  <c:v>22558.571428571428</c:v>
                </c:pt>
                <c:pt idx="58">
                  <c:v>23425.714285714286</c:v>
                </c:pt>
                <c:pt idx="59">
                  <c:v>24275.714285714286</c:v>
                </c:pt>
                <c:pt idx="60">
                  <c:v>20134.285714285714</c:v>
                </c:pt>
                <c:pt idx="61">
                  <c:v>27425.428571428572</c:v>
                </c:pt>
                <c:pt idx="62">
                  <c:v>13043.142857142857</c:v>
                </c:pt>
                <c:pt idx="63">
                  <c:v>20281.428571428572</c:v>
                </c:pt>
                <c:pt idx="64">
                  <c:v>11782.857142857143</c:v>
                </c:pt>
                <c:pt idx="65">
                  <c:v>18527.142857142859</c:v>
                </c:pt>
                <c:pt idx="66">
                  <c:v>22342.857142857141</c:v>
                </c:pt>
                <c:pt idx="67">
                  <c:v>17676.428571428572</c:v>
                </c:pt>
                <c:pt idx="68">
                  <c:v>14310.714285714286</c:v>
                </c:pt>
                <c:pt idx="69">
                  <c:v>13166.714285714286</c:v>
                </c:pt>
                <c:pt idx="70">
                  <c:v>16139.714285714286</c:v>
                </c:pt>
                <c:pt idx="71">
                  <c:v>14403.428571428571</c:v>
                </c:pt>
                <c:pt idx="72">
                  <c:v>34643</c:v>
                </c:pt>
                <c:pt idx="73">
                  <c:v>7335.7142857142853</c:v>
                </c:pt>
                <c:pt idx="74">
                  <c:v>31380</c:v>
                </c:pt>
                <c:pt idx="75">
                  <c:v>17594.285714285714</c:v>
                </c:pt>
                <c:pt idx="76">
                  <c:v>-31.666666666666668</c:v>
                </c:pt>
                <c:pt idx="77">
                  <c:v>0</c:v>
                </c:pt>
                <c:pt idx="78">
                  <c:v>0</c:v>
                </c:pt>
                <c:pt idx="79">
                  <c:v>13764.285714285714</c:v>
                </c:pt>
                <c:pt idx="80">
                  <c:v>27530</c:v>
                </c:pt>
                <c:pt idx="81">
                  <c:v>11754.285714285714</c:v>
                </c:pt>
                <c:pt idx="82">
                  <c:v>1.1428571428571428</c:v>
                </c:pt>
                <c:pt idx="83">
                  <c:v>0</c:v>
                </c:pt>
                <c:pt idx="84">
                  <c:v>0</c:v>
                </c:pt>
                <c:pt idx="85">
                  <c:v>47</c:v>
                </c:pt>
                <c:pt idx="86">
                  <c:v>645.71428571428567</c:v>
                </c:pt>
                <c:pt idx="87">
                  <c:v>30299.142857142859</c:v>
                </c:pt>
                <c:pt idx="88">
                  <c:v>25423</c:v>
                </c:pt>
                <c:pt idx="89">
                  <c:v>29238.142857142859</c:v>
                </c:pt>
                <c:pt idx="90">
                  <c:v>23651.428571428572</c:v>
                </c:pt>
                <c:pt idx="91">
                  <c:v>27304.142857142859</c:v>
                </c:pt>
                <c:pt idx="92">
                  <c:v>25721.857142857141</c:v>
                </c:pt>
                <c:pt idx="93">
                  <c:v>30457.142857142859</c:v>
                </c:pt>
                <c:pt idx="94">
                  <c:v>31899.428571428572</c:v>
                </c:pt>
                <c:pt idx="95">
                  <c:v>25100.571428571428</c:v>
                </c:pt>
                <c:pt idx="96">
                  <c:v>30734.428571428572</c:v>
                </c:pt>
                <c:pt idx="97">
                  <c:v>29502.799999999999</c:v>
                </c:pt>
                <c:pt idx="98">
                  <c:v>30060.625</c:v>
                </c:pt>
                <c:pt idx="99">
                  <c:v>30117.375</c:v>
                </c:pt>
                <c:pt idx="100">
                  <c:v>30182.833333333332</c:v>
                </c:pt>
                <c:pt idx="101">
                  <c:v>30736.571428571428</c:v>
                </c:pt>
                <c:pt idx="102">
                  <c:v>4509.5714285714284</c:v>
                </c:pt>
                <c:pt idx="103">
                  <c:v>0.8571428571428571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8B43-426F-8B90-BF362AD59DC7}"/>
            </c:ext>
          </c:extLst>
        </c:ser>
        <c:ser>
          <c:idx val="12"/>
          <c:order val="12"/>
          <c:tx>
            <c:strRef>
              <c:f>'Data Summary GPD'!$P$1:$P$2</c:f>
              <c:strCache>
                <c:ptCount val="2"/>
                <c:pt idx="0">
                  <c:v>Thyme</c:v>
                </c:pt>
                <c:pt idx="1">
                  <c:v>17 </c:v>
                </c:pt>
              </c:strCache>
            </c:strRef>
          </c:tx>
          <c:spPr>
            <a:ln w="28575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'Data Summary GPD'!$A$34:$A$144</c:f>
              <c:numCache>
                <c:formatCode>m/d/yyyy</c:formatCode>
                <c:ptCount val="111"/>
                <c:pt idx="0">
                  <c:v>44446</c:v>
                </c:pt>
                <c:pt idx="1">
                  <c:v>44453</c:v>
                </c:pt>
                <c:pt idx="2">
                  <c:v>44460</c:v>
                </c:pt>
                <c:pt idx="3">
                  <c:v>44466</c:v>
                </c:pt>
                <c:pt idx="4">
                  <c:v>44474</c:v>
                </c:pt>
                <c:pt idx="5">
                  <c:v>44481</c:v>
                </c:pt>
                <c:pt idx="6">
                  <c:v>44488</c:v>
                </c:pt>
                <c:pt idx="7">
                  <c:v>44495</c:v>
                </c:pt>
                <c:pt idx="8">
                  <c:v>44502</c:v>
                </c:pt>
                <c:pt idx="9">
                  <c:v>44509</c:v>
                </c:pt>
                <c:pt idx="10">
                  <c:v>44516</c:v>
                </c:pt>
                <c:pt idx="11">
                  <c:v>44523</c:v>
                </c:pt>
                <c:pt idx="12">
                  <c:v>44530</c:v>
                </c:pt>
                <c:pt idx="13">
                  <c:v>44537</c:v>
                </c:pt>
                <c:pt idx="14">
                  <c:v>44544</c:v>
                </c:pt>
                <c:pt idx="15">
                  <c:v>44551</c:v>
                </c:pt>
                <c:pt idx="16">
                  <c:v>44565</c:v>
                </c:pt>
                <c:pt idx="17">
                  <c:v>44572</c:v>
                </c:pt>
                <c:pt idx="18">
                  <c:v>44586</c:v>
                </c:pt>
                <c:pt idx="19">
                  <c:v>44594</c:v>
                </c:pt>
                <c:pt idx="20">
                  <c:v>44600</c:v>
                </c:pt>
                <c:pt idx="21">
                  <c:v>44607</c:v>
                </c:pt>
                <c:pt idx="22">
                  <c:v>44614</c:v>
                </c:pt>
                <c:pt idx="23">
                  <c:v>44572</c:v>
                </c:pt>
                <c:pt idx="24">
                  <c:v>44586</c:v>
                </c:pt>
                <c:pt idx="25">
                  <c:v>44594</c:v>
                </c:pt>
                <c:pt idx="26">
                  <c:v>44600</c:v>
                </c:pt>
                <c:pt idx="27">
                  <c:v>44607</c:v>
                </c:pt>
                <c:pt idx="28">
                  <c:v>44614</c:v>
                </c:pt>
                <c:pt idx="29">
                  <c:v>44621</c:v>
                </c:pt>
                <c:pt idx="30">
                  <c:v>44628</c:v>
                </c:pt>
                <c:pt idx="31">
                  <c:v>44635</c:v>
                </c:pt>
                <c:pt idx="32">
                  <c:v>44642</c:v>
                </c:pt>
                <c:pt idx="33">
                  <c:v>44649</c:v>
                </c:pt>
                <c:pt idx="34">
                  <c:v>44656</c:v>
                </c:pt>
                <c:pt idx="35">
                  <c:v>44663</c:v>
                </c:pt>
                <c:pt idx="36">
                  <c:v>44670</c:v>
                </c:pt>
                <c:pt idx="37">
                  <c:v>44677</c:v>
                </c:pt>
                <c:pt idx="38">
                  <c:v>44684</c:v>
                </c:pt>
                <c:pt idx="39">
                  <c:v>44691</c:v>
                </c:pt>
                <c:pt idx="40">
                  <c:v>44698</c:v>
                </c:pt>
                <c:pt idx="41">
                  <c:v>44705</c:v>
                </c:pt>
                <c:pt idx="42">
                  <c:v>44712</c:v>
                </c:pt>
                <c:pt idx="43">
                  <c:v>44719</c:v>
                </c:pt>
                <c:pt idx="44">
                  <c:v>44726</c:v>
                </c:pt>
                <c:pt idx="45">
                  <c:v>44733</c:v>
                </c:pt>
                <c:pt idx="46">
                  <c:v>44740</c:v>
                </c:pt>
                <c:pt idx="47">
                  <c:v>44747</c:v>
                </c:pt>
                <c:pt idx="48">
                  <c:v>44754</c:v>
                </c:pt>
                <c:pt idx="49">
                  <c:v>44761</c:v>
                </c:pt>
                <c:pt idx="50">
                  <c:v>44768</c:v>
                </c:pt>
                <c:pt idx="51">
                  <c:v>44775</c:v>
                </c:pt>
                <c:pt idx="52">
                  <c:v>44782</c:v>
                </c:pt>
                <c:pt idx="53">
                  <c:v>44789</c:v>
                </c:pt>
                <c:pt idx="54">
                  <c:v>44796</c:v>
                </c:pt>
                <c:pt idx="55">
                  <c:v>44803</c:v>
                </c:pt>
                <c:pt idx="56">
                  <c:v>44810</c:v>
                </c:pt>
                <c:pt idx="57">
                  <c:v>44817</c:v>
                </c:pt>
                <c:pt idx="58">
                  <c:v>44824</c:v>
                </c:pt>
                <c:pt idx="59">
                  <c:v>44831</c:v>
                </c:pt>
                <c:pt idx="60">
                  <c:v>44838</c:v>
                </c:pt>
                <c:pt idx="61">
                  <c:v>44845</c:v>
                </c:pt>
                <c:pt idx="62">
                  <c:v>44852</c:v>
                </c:pt>
                <c:pt idx="63">
                  <c:v>44859</c:v>
                </c:pt>
                <c:pt idx="64">
                  <c:v>44866</c:v>
                </c:pt>
                <c:pt idx="65">
                  <c:v>44873</c:v>
                </c:pt>
                <c:pt idx="66">
                  <c:v>44880</c:v>
                </c:pt>
                <c:pt idx="67">
                  <c:v>44887</c:v>
                </c:pt>
                <c:pt idx="68">
                  <c:v>44894</c:v>
                </c:pt>
                <c:pt idx="69">
                  <c:v>44901</c:v>
                </c:pt>
                <c:pt idx="70">
                  <c:v>44908</c:v>
                </c:pt>
                <c:pt idx="71">
                  <c:v>44915</c:v>
                </c:pt>
                <c:pt idx="72">
                  <c:v>44922</c:v>
                </c:pt>
                <c:pt idx="73">
                  <c:v>44929</c:v>
                </c:pt>
                <c:pt idx="74">
                  <c:v>44937</c:v>
                </c:pt>
                <c:pt idx="75">
                  <c:v>44944</c:v>
                </c:pt>
                <c:pt idx="76">
                  <c:v>44950</c:v>
                </c:pt>
                <c:pt idx="77">
                  <c:v>44957</c:v>
                </c:pt>
                <c:pt idx="78">
                  <c:v>44964</c:v>
                </c:pt>
                <c:pt idx="79">
                  <c:v>44971</c:v>
                </c:pt>
                <c:pt idx="80">
                  <c:v>44978</c:v>
                </c:pt>
                <c:pt idx="81">
                  <c:v>44985</c:v>
                </c:pt>
                <c:pt idx="82">
                  <c:v>44992</c:v>
                </c:pt>
                <c:pt idx="83">
                  <c:v>45001</c:v>
                </c:pt>
                <c:pt idx="84">
                  <c:v>45007</c:v>
                </c:pt>
                <c:pt idx="85">
                  <c:v>45013</c:v>
                </c:pt>
                <c:pt idx="86">
                  <c:v>45020</c:v>
                </c:pt>
                <c:pt idx="87">
                  <c:v>45027</c:v>
                </c:pt>
                <c:pt idx="88">
                  <c:v>45034</c:v>
                </c:pt>
                <c:pt idx="89">
                  <c:v>45041</c:v>
                </c:pt>
                <c:pt idx="90">
                  <c:v>45048</c:v>
                </c:pt>
                <c:pt idx="91">
                  <c:v>45055</c:v>
                </c:pt>
                <c:pt idx="92">
                  <c:v>45062</c:v>
                </c:pt>
                <c:pt idx="93">
                  <c:v>45069</c:v>
                </c:pt>
                <c:pt idx="94">
                  <c:v>45076</c:v>
                </c:pt>
                <c:pt idx="95">
                  <c:v>45083</c:v>
                </c:pt>
                <c:pt idx="96">
                  <c:v>45090</c:v>
                </c:pt>
                <c:pt idx="97">
                  <c:v>45095</c:v>
                </c:pt>
                <c:pt idx="98">
                  <c:v>45111</c:v>
                </c:pt>
                <c:pt idx="99">
                  <c:v>45119</c:v>
                </c:pt>
                <c:pt idx="100">
                  <c:v>45125</c:v>
                </c:pt>
                <c:pt idx="101">
                  <c:v>45132</c:v>
                </c:pt>
                <c:pt idx="102">
                  <c:v>45139</c:v>
                </c:pt>
                <c:pt idx="103">
                  <c:v>45146</c:v>
                </c:pt>
                <c:pt idx="104">
                  <c:v>45160</c:v>
                </c:pt>
                <c:pt idx="105">
                  <c:v>45167</c:v>
                </c:pt>
                <c:pt idx="106">
                  <c:v>45174</c:v>
                </c:pt>
                <c:pt idx="107">
                  <c:v>45181</c:v>
                </c:pt>
                <c:pt idx="108">
                  <c:v>45188</c:v>
                </c:pt>
                <c:pt idx="109">
                  <c:v>45195</c:v>
                </c:pt>
                <c:pt idx="110">
                  <c:v>45202</c:v>
                </c:pt>
              </c:numCache>
            </c:numRef>
          </c:cat>
          <c:val>
            <c:numRef>
              <c:f>'Data Summary GPD'!$P$34:$P$137</c:f>
              <c:numCache>
                <c:formatCode>#,##0_);[Red]\(#,##0\)</c:formatCode>
                <c:ptCount val="104"/>
                <c:pt idx="0">
                  <c:v>862.85714285714289</c:v>
                </c:pt>
                <c:pt idx="1">
                  <c:v>852.85714285714289</c:v>
                </c:pt>
                <c:pt idx="2">
                  <c:v>855.71428571428567</c:v>
                </c:pt>
                <c:pt idx="3">
                  <c:v>846.66666666666663</c:v>
                </c:pt>
                <c:pt idx="4">
                  <c:v>835</c:v>
                </c:pt>
                <c:pt idx="5">
                  <c:v>845.71428571428567</c:v>
                </c:pt>
                <c:pt idx="6">
                  <c:v>835.71428571428567</c:v>
                </c:pt>
                <c:pt idx="7">
                  <c:v>827.14285714285711</c:v>
                </c:pt>
                <c:pt idx="8">
                  <c:v>830</c:v>
                </c:pt>
                <c:pt idx="9">
                  <c:v>841.42857142857144</c:v>
                </c:pt>
                <c:pt idx="10">
                  <c:v>835.71428571428567</c:v>
                </c:pt>
                <c:pt idx="11">
                  <c:v>825.71428571428567</c:v>
                </c:pt>
                <c:pt idx="12">
                  <c:v>820</c:v>
                </c:pt>
                <c:pt idx="13">
                  <c:v>857.14285714285711</c:v>
                </c:pt>
                <c:pt idx="14">
                  <c:v>931.42857142857144</c:v>
                </c:pt>
                <c:pt idx="15">
                  <c:v>174.28571428571428</c:v>
                </c:pt>
                <c:pt idx="16">
                  <c:v>1267.8571428571429</c:v>
                </c:pt>
                <c:pt idx="17">
                  <c:v>1001.4285714285714</c:v>
                </c:pt>
                <c:pt idx="18">
                  <c:v>952.85714285714289</c:v>
                </c:pt>
                <c:pt idx="19">
                  <c:v>941.25</c:v>
                </c:pt>
                <c:pt idx="20">
                  <c:v>911.66666666666663</c:v>
                </c:pt>
                <c:pt idx="21">
                  <c:v>905.71428571428567</c:v>
                </c:pt>
                <c:pt idx="22">
                  <c:v>990</c:v>
                </c:pt>
                <c:pt idx="23">
                  <c:v>943.09523809523807</c:v>
                </c:pt>
                <c:pt idx="24">
                  <c:v>952.85714285714289</c:v>
                </c:pt>
                <c:pt idx="25">
                  <c:v>941.25</c:v>
                </c:pt>
                <c:pt idx="26">
                  <c:v>911.66666666666663</c:v>
                </c:pt>
                <c:pt idx="27">
                  <c:v>905.71428571428567</c:v>
                </c:pt>
                <c:pt idx="28">
                  <c:v>990</c:v>
                </c:pt>
                <c:pt idx="29">
                  <c:v>775.71428571428567</c:v>
                </c:pt>
                <c:pt idx="30">
                  <c:v>868.57142857142856</c:v>
                </c:pt>
                <c:pt idx="31">
                  <c:v>857.14285714285711</c:v>
                </c:pt>
                <c:pt idx="32">
                  <c:v>851.42857142857144</c:v>
                </c:pt>
                <c:pt idx="33">
                  <c:v>844.28571428571433</c:v>
                </c:pt>
                <c:pt idx="34">
                  <c:v>857.14285714285711</c:v>
                </c:pt>
                <c:pt idx="35">
                  <c:v>848.57142857142856</c:v>
                </c:pt>
                <c:pt idx="36">
                  <c:v>842.85714285714289</c:v>
                </c:pt>
                <c:pt idx="37">
                  <c:v>835.71428571428567</c:v>
                </c:pt>
                <c:pt idx="38">
                  <c:v>858.57142857142856</c:v>
                </c:pt>
                <c:pt idx="39">
                  <c:v>-152.85714285714286</c:v>
                </c:pt>
                <c:pt idx="40">
                  <c:v>400</c:v>
                </c:pt>
                <c:pt idx="41">
                  <c:v>2191.4285714285716</c:v>
                </c:pt>
                <c:pt idx="42">
                  <c:v>802.85714285714289</c:v>
                </c:pt>
                <c:pt idx="43">
                  <c:v>3454.2857142857142</c:v>
                </c:pt>
                <c:pt idx="44">
                  <c:v>0</c:v>
                </c:pt>
                <c:pt idx="45">
                  <c:v>784.28571428571433</c:v>
                </c:pt>
                <c:pt idx="46">
                  <c:v>768.57142857142856</c:v>
                </c:pt>
                <c:pt idx="47">
                  <c:v>937.14285714285711</c:v>
                </c:pt>
                <c:pt idx="48">
                  <c:v>624.28571428571433</c:v>
                </c:pt>
                <c:pt idx="49">
                  <c:v>451.85714285714283</c:v>
                </c:pt>
                <c:pt idx="50">
                  <c:v>1066.7142857142858</c:v>
                </c:pt>
                <c:pt idx="51">
                  <c:v>751.42857142857144</c:v>
                </c:pt>
                <c:pt idx="52">
                  <c:v>744.28571428571433</c:v>
                </c:pt>
                <c:pt idx="53">
                  <c:v>4881.4285714285716</c:v>
                </c:pt>
                <c:pt idx="54">
                  <c:v>855.85714285714289</c:v>
                </c:pt>
                <c:pt idx="55">
                  <c:v>600</c:v>
                </c:pt>
                <c:pt idx="56">
                  <c:v>767.14285714285711</c:v>
                </c:pt>
                <c:pt idx="57">
                  <c:v>704.28571428571433</c:v>
                </c:pt>
                <c:pt idx="58">
                  <c:v>722.85714285714289</c:v>
                </c:pt>
                <c:pt idx="59">
                  <c:v>731.42857142857144</c:v>
                </c:pt>
                <c:pt idx="60">
                  <c:v>704.28571428571433</c:v>
                </c:pt>
                <c:pt idx="61">
                  <c:v>731.71428571428567</c:v>
                </c:pt>
                <c:pt idx="62">
                  <c:v>763.71428571428567</c:v>
                </c:pt>
                <c:pt idx="63">
                  <c:v>842.57142857142856</c:v>
                </c:pt>
                <c:pt idx="64">
                  <c:v>426.28571428571428</c:v>
                </c:pt>
                <c:pt idx="65">
                  <c:v>672.85714285714289</c:v>
                </c:pt>
                <c:pt idx="66">
                  <c:v>684.28571428571433</c:v>
                </c:pt>
                <c:pt idx="67">
                  <c:v>946.71428571428567</c:v>
                </c:pt>
                <c:pt idx="68">
                  <c:v>416.14285714285717</c:v>
                </c:pt>
                <c:pt idx="69">
                  <c:v>284.28571428571428</c:v>
                </c:pt>
                <c:pt idx="70">
                  <c:v>442.42857142857144</c:v>
                </c:pt>
                <c:pt idx="71">
                  <c:v>535.42857142857144</c:v>
                </c:pt>
                <c:pt idx="72">
                  <c:v>1527.8571428571429</c:v>
                </c:pt>
                <c:pt idx="73">
                  <c:v>1149.2857142857142</c:v>
                </c:pt>
                <c:pt idx="74">
                  <c:v>633.125</c:v>
                </c:pt>
                <c:pt idx="75">
                  <c:v>1531.4285714285713</c:v>
                </c:pt>
                <c:pt idx="76">
                  <c:v>1605</c:v>
                </c:pt>
                <c:pt idx="77">
                  <c:v>0</c:v>
                </c:pt>
                <c:pt idx="78">
                  <c:v>2161.4285714285716</c:v>
                </c:pt>
                <c:pt idx="79">
                  <c:v>510</c:v>
                </c:pt>
                <c:pt idx="80">
                  <c:v>1315.7142857142858</c:v>
                </c:pt>
                <c:pt idx="81">
                  <c:v>1520</c:v>
                </c:pt>
                <c:pt idx="82">
                  <c:v>1394.2857142857142</c:v>
                </c:pt>
                <c:pt idx="83">
                  <c:v>1565.5555555555557</c:v>
                </c:pt>
                <c:pt idx="84">
                  <c:v>1803</c:v>
                </c:pt>
                <c:pt idx="85">
                  <c:v>0</c:v>
                </c:pt>
                <c:pt idx="86">
                  <c:v>0</c:v>
                </c:pt>
                <c:pt idx="87">
                  <c:v>1279.4285714285713</c:v>
                </c:pt>
                <c:pt idx="88">
                  <c:v>2484.4285714285716</c:v>
                </c:pt>
                <c:pt idx="89">
                  <c:v>3701.1428571428573</c:v>
                </c:pt>
                <c:pt idx="90">
                  <c:v>4795.5714285714284</c:v>
                </c:pt>
                <c:pt idx="91">
                  <c:v>5561.8571428571431</c:v>
                </c:pt>
                <c:pt idx="92">
                  <c:v>6415</c:v>
                </c:pt>
                <c:pt idx="93">
                  <c:v>7142.4285714285716</c:v>
                </c:pt>
                <c:pt idx="94">
                  <c:v>7661</c:v>
                </c:pt>
                <c:pt idx="95">
                  <c:v>132.28571428571428</c:v>
                </c:pt>
                <c:pt idx="96">
                  <c:v>944.14285714285711</c:v>
                </c:pt>
                <c:pt idx="97">
                  <c:v>1083.5999999999999</c:v>
                </c:pt>
                <c:pt idx="98">
                  <c:v>1302.4375</c:v>
                </c:pt>
                <c:pt idx="99">
                  <c:v>1435.25</c:v>
                </c:pt>
                <c:pt idx="100">
                  <c:v>1506.5</c:v>
                </c:pt>
                <c:pt idx="101">
                  <c:v>1567.5714285714287</c:v>
                </c:pt>
                <c:pt idx="102">
                  <c:v>1553</c:v>
                </c:pt>
                <c:pt idx="103">
                  <c:v>1420.5714285714287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8B43-426F-8B90-BF362AD59DC7}"/>
            </c:ext>
          </c:extLst>
        </c:ser>
        <c:ser>
          <c:idx val="13"/>
          <c:order val="13"/>
          <c:tx>
            <c:strRef>
              <c:f>'Data Summary GPD'!$U$1:$U$2</c:f>
              <c:strCache>
                <c:ptCount val="2"/>
                <c:pt idx="0">
                  <c:v>End of Narcissa</c:v>
                </c:pt>
                <c:pt idx="1">
                  <c:v>22 </c:v>
                </c:pt>
              </c:strCache>
            </c:strRef>
          </c:tx>
          <c:spPr>
            <a:ln w="28575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'Data Summary GPD'!$A$34:$A$144</c:f>
              <c:numCache>
                <c:formatCode>m/d/yyyy</c:formatCode>
                <c:ptCount val="111"/>
                <c:pt idx="0">
                  <c:v>44446</c:v>
                </c:pt>
                <c:pt idx="1">
                  <c:v>44453</c:v>
                </c:pt>
                <c:pt idx="2">
                  <c:v>44460</c:v>
                </c:pt>
                <c:pt idx="3">
                  <c:v>44466</c:v>
                </c:pt>
                <c:pt idx="4">
                  <c:v>44474</c:v>
                </c:pt>
                <c:pt idx="5">
                  <c:v>44481</c:v>
                </c:pt>
                <c:pt idx="6">
                  <c:v>44488</c:v>
                </c:pt>
                <c:pt idx="7">
                  <c:v>44495</c:v>
                </c:pt>
                <c:pt idx="8">
                  <c:v>44502</c:v>
                </c:pt>
                <c:pt idx="9">
                  <c:v>44509</c:v>
                </c:pt>
                <c:pt idx="10">
                  <c:v>44516</c:v>
                </c:pt>
                <c:pt idx="11">
                  <c:v>44523</c:v>
                </c:pt>
                <c:pt idx="12">
                  <c:v>44530</c:v>
                </c:pt>
                <c:pt idx="13">
                  <c:v>44537</c:v>
                </c:pt>
                <c:pt idx="14">
                  <c:v>44544</c:v>
                </c:pt>
                <c:pt idx="15">
                  <c:v>44551</c:v>
                </c:pt>
                <c:pt idx="16">
                  <c:v>44565</c:v>
                </c:pt>
                <c:pt idx="17">
                  <c:v>44572</c:v>
                </c:pt>
                <c:pt idx="18">
                  <c:v>44586</c:v>
                </c:pt>
                <c:pt idx="19">
                  <c:v>44594</c:v>
                </c:pt>
                <c:pt idx="20">
                  <c:v>44600</c:v>
                </c:pt>
                <c:pt idx="21">
                  <c:v>44607</c:v>
                </c:pt>
                <c:pt idx="22">
                  <c:v>44614</c:v>
                </c:pt>
                <c:pt idx="23">
                  <c:v>44572</c:v>
                </c:pt>
                <c:pt idx="24">
                  <c:v>44586</c:v>
                </c:pt>
                <c:pt idx="25">
                  <c:v>44594</c:v>
                </c:pt>
                <c:pt idx="26">
                  <c:v>44600</c:v>
                </c:pt>
                <c:pt idx="27">
                  <c:v>44607</c:v>
                </c:pt>
                <c:pt idx="28">
                  <c:v>44614</c:v>
                </c:pt>
                <c:pt idx="29">
                  <c:v>44621</c:v>
                </c:pt>
                <c:pt idx="30">
                  <c:v>44628</c:v>
                </c:pt>
                <c:pt idx="31">
                  <c:v>44635</c:v>
                </c:pt>
                <c:pt idx="32">
                  <c:v>44642</c:v>
                </c:pt>
                <c:pt idx="33">
                  <c:v>44649</c:v>
                </c:pt>
                <c:pt idx="34">
                  <c:v>44656</c:v>
                </c:pt>
                <c:pt idx="35">
                  <c:v>44663</c:v>
                </c:pt>
                <c:pt idx="36">
                  <c:v>44670</c:v>
                </c:pt>
                <c:pt idx="37">
                  <c:v>44677</c:v>
                </c:pt>
                <c:pt idx="38">
                  <c:v>44684</c:v>
                </c:pt>
                <c:pt idx="39">
                  <c:v>44691</c:v>
                </c:pt>
                <c:pt idx="40">
                  <c:v>44698</c:v>
                </c:pt>
                <c:pt idx="41">
                  <c:v>44705</c:v>
                </c:pt>
                <c:pt idx="42">
                  <c:v>44712</c:v>
                </c:pt>
                <c:pt idx="43">
                  <c:v>44719</c:v>
                </c:pt>
                <c:pt idx="44">
                  <c:v>44726</c:v>
                </c:pt>
                <c:pt idx="45">
                  <c:v>44733</c:v>
                </c:pt>
                <c:pt idx="46">
                  <c:v>44740</c:v>
                </c:pt>
                <c:pt idx="47">
                  <c:v>44747</c:v>
                </c:pt>
                <c:pt idx="48">
                  <c:v>44754</c:v>
                </c:pt>
                <c:pt idx="49">
                  <c:v>44761</c:v>
                </c:pt>
                <c:pt idx="50">
                  <c:v>44768</c:v>
                </c:pt>
                <c:pt idx="51">
                  <c:v>44775</c:v>
                </c:pt>
                <c:pt idx="52">
                  <c:v>44782</c:v>
                </c:pt>
                <c:pt idx="53">
                  <c:v>44789</c:v>
                </c:pt>
                <c:pt idx="54">
                  <c:v>44796</c:v>
                </c:pt>
                <c:pt idx="55">
                  <c:v>44803</c:v>
                </c:pt>
                <c:pt idx="56">
                  <c:v>44810</c:v>
                </c:pt>
                <c:pt idx="57">
                  <c:v>44817</c:v>
                </c:pt>
                <c:pt idx="58">
                  <c:v>44824</c:v>
                </c:pt>
                <c:pt idx="59">
                  <c:v>44831</c:v>
                </c:pt>
                <c:pt idx="60">
                  <c:v>44838</c:v>
                </c:pt>
                <c:pt idx="61">
                  <c:v>44845</c:v>
                </c:pt>
                <c:pt idx="62">
                  <c:v>44852</c:v>
                </c:pt>
                <c:pt idx="63">
                  <c:v>44859</c:v>
                </c:pt>
                <c:pt idx="64">
                  <c:v>44866</c:v>
                </c:pt>
                <c:pt idx="65">
                  <c:v>44873</c:v>
                </c:pt>
                <c:pt idx="66">
                  <c:v>44880</c:v>
                </c:pt>
                <c:pt idx="67">
                  <c:v>44887</c:v>
                </c:pt>
                <c:pt idx="68">
                  <c:v>44894</c:v>
                </c:pt>
                <c:pt idx="69">
                  <c:v>44901</c:v>
                </c:pt>
                <c:pt idx="70">
                  <c:v>44908</c:v>
                </c:pt>
                <c:pt idx="71">
                  <c:v>44915</c:v>
                </c:pt>
                <c:pt idx="72">
                  <c:v>44922</c:v>
                </c:pt>
                <c:pt idx="73">
                  <c:v>44929</c:v>
                </c:pt>
                <c:pt idx="74">
                  <c:v>44937</c:v>
                </c:pt>
                <c:pt idx="75">
                  <c:v>44944</c:v>
                </c:pt>
                <c:pt idx="76">
                  <c:v>44950</c:v>
                </c:pt>
                <c:pt idx="77">
                  <c:v>44957</c:v>
                </c:pt>
                <c:pt idx="78">
                  <c:v>44964</c:v>
                </c:pt>
                <c:pt idx="79">
                  <c:v>44971</c:v>
                </c:pt>
                <c:pt idx="80">
                  <c:v>44978</c:v>
                </c:pt>
                <c:pt idx="81">
                  <c:v>44985</c:v>
                </c:pt>
                <c:pt idx="82">
                  <c:v>44992</c:v>
                </c:pt>
                <c:pt idx="83">
                  <c:v>45001</c:v>
                </c:pt>
                <c:pt idx="84">
                  <c:v>45007</c:v>
                </c:pt>
                <c:pt idx="85">
                  <c:v>45013</c:v>
                </c:pt>
                <c:pt idx="86">
                  <c:v>45020</c:v>
                </c:pt>
                <c:pt idx="87">
                  <c:v>45027</c:v>
                </c:pt>
                <c:pt idx="88">
                  <c:v>45034</c:v>
                </c:pt>
                <c:pt idx="89">
                  <c:v>45041</c:v>
                </c:pt>
                <c:pt idx="90">
                  <c:v>45048</c:v>
                </c:pt>
                <c:pt idx="91">
                  <c:v>45055</c:v>
                </c:pt>
                <c:pt idx="92">
                  <c:v>45062</c:v>
                </c:pt>
                <c:pt idx="93">
                  <c:v>45069</c:v>
                </c:pt>
                <c:pt idx="94">
                  <c:v>45076</c:v>
                </c:pt>
                <c:pt idx="95">
                  <c:v>45083</c:v>
                </c:pt>
                <c:pt idx="96">
                  <c:v>45090</c:v>
                </c:pt>
                <c:pt idx="97">
                  <c:v>45095</c:v>
                </c:pt>
                <c:pt idx="98">
                  <c:v>45111</c:v>
                </c:pt>
                <c:pt idx="99">
                  <c:v>45119</c:v>
                </c:pt>
                <c:pt idx="100">
                  <c:v>45125</c:v>
                </c:pt>
                <c:pt idx="101">
                  <c:v>45132</c:v>
                </c:pt>
                <c:pt idx="102">
                  <c:v>45139</c:v>
                </c:pt>
                <c:pt idx="103">
                  <c:v>45146</c:v>
                </c:pt>
                <c:pt idx="104">
                  <c:v>45160</c:v>
                </c:pt>
                <c:pt idx="105">
                  <c:v>45167</c:v>
                </c:pt>
                <c:pt idx="106">
                  <c:v>45174</c:v>
                </c:pt>
                <c:pt idx="107">
                  <c:v>45181</c:v>
                </c:pt>
                <c:pt idx="108">
                  <c:v>45188</c:v>
                </c:pt>
                <c:pt idx="109">
                  <c:v>45195</c:v>
                </c:pt>
                <c:pt idx="110">
                  <c:v>45202</c:v>
                </c:pt>
              </c:numCache>
            </c:numRef>
          </c:cat>
          <c:val>
            <c:numRef>
              <c:f>'Data Summary GPD'!$U$34:$U$144</c:f>
              <c:numCache>
                <c:formatCode>#,##0_);[Red]\(#,##0\)</c:formatCode>
                <c:ptCount val="111"/>
                <c:pt idx="0">
                  <c:v>5550</c:v>
                </c:pt>
                <c:pt idx="1">
                  <c:v>5737.1428571428569</c:v>
                </c:pt>
                <c:pt idx="2">
                  <c:v>5502.8571428571431</c:v>
                </c:pt>
                <c:pt idx="3">
                  <c:v>5531.666666666667</c:v>
                </c:pt>
                <c:pt idx="4">
                  <c:v>6576.25</c:v>
                </c:pt>
                <c:pt idx="5">
                  <c:v>4061.4285714285716</c:v>
                </c:pt>
                <c:pt idx="6">
                  <c:v>5267.1428571428569</c:v>
                </c:pt>
                <c:pt idx="7">
                  <c:v>5814.2857142857147</c:v>
                </c:pt>
                <c:pt idx="8">
                  <c:v>4274.2857142857147</c:v>
                </c:pt>
                <c:pt idx="9">
                  <c:v>5202.8571428571431</c:v>
                </c:pt>
                <c:pt idx="10">
                  <c:v>4975.7142857142853</c:v>
                </c:pt>
                <c:pt idx="11">
                  <c:v>4720</c:v>
                </c:pt>
                <c:pt idx="12">
                  <c:v>4527.1428571428569</c:v>
                </c:pt>
                <c:pt idx="13">
                  <c:v>4471.4285714285716</c:v>
                </c:pt>
                <c:pt idx="14">
                  <c:v>4415.7142857142853</c:v>
                </c:pt>
                <c:pt idx="15">
                  <c:v>2561.4285714285716</c:v>
                </c:pt>
                <c:pt idx="16">
                  <c:v>2570.7142857142858</c:v>
                </c:pt>
                <c:pt idx="17">
                  <c:v>2144.2857142857142</c:v>
                </c:pt>
                <c:pt idx="18">
                  <c:v>2108.5714285714284</c:v>
                </c:pt>
                <c:pt idx="19">
                  <c:v>1433.75</c:v>
                </c:pt>
                <c:pt idx="20">
                  <c:v>1900</c:v>
                </c:pt>
                <c:pt idx="21">
                  <c:v>1427.1428571428571</c:v>
                </c:pt>
                <c:pt idx="22">
                  <c:v>1317.1428571428571</c:v>
                </c:pt>
                <c:pt idx="23">
                  <c:v>1704.7619047619048</c:v>
                </c:pt>
                <c:pt idx="24">
                  <c:v>2108.5714285714284</c:v>
                </c:pt>
                <c:pt idx="25">
                  <c:v>1433.75</c:v>
                </c:pt>
                <c:pt idx="26">
                  <c:v>1900</c:v>
                </c:pt>
                <c:pt idx="27">
                  <c:v>1427.1428571428571</c:v>
                </c:pt>
                <c:pt idx="28">
                  <c:v>1317.1428571428571</c:v>
                </c:pt>
                <c:pt idx="29">
                  <c:v>911.42857142857144</c:v>
                </c:pt>
                <c:pt idx="30">
                  <c:v>794.28571428571433</c:v>
                </c:pt>
                <c:pt idx="31">
                  <c:v>580</c:v>
                </c:pt>
                <c:pt idx="32">
                  <c:v>157.14285714285714</c:v>
                </c:pt>
                <c:pt idx="33">
                  <c:v>0</c:v>
                </c:pt>
                <c:pt idx="34">
                  <c:v>0</c:v>
                </c:pt>
                <c:pt idx="35">
                  <c:v>-1.4285714285714286</c:v>
                </c:pt>
                <c:pt idx="36">
                  <c:v>1238.5714285714287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6215.2857142857147</c:v>
                </c:pt>
                <c:pt idx="47">
                  <c:v>0</c:v>
                </c:pt>
                <c:pt idx="48">
                  <c:v>1857.5714285714287</c:v>
                </c:pt>
                <c:pt idx="49">
                  <c:v>0</c:v>
                </c:pt>
                <c:pt idx="50">
                  <c:v>1410.8571428571429</c:v>
                </c:pt>
                <c:pt idx="51">
                  <c:v>1424.1428571428571</c:v>
                </c:pt>
                <c:pt idx="52">
                  <c:v>1697.5714285714287</c:v>
                </c:pt>
                <c:pt idx="53">
                  <c:v>1546.4285714285713</c:v>
                </c:pt>
                <c:pt idx="54">
                  <c:v>1616.5714285714287</c:v>
                </c:pt>
                <c:pt idx="55">
                  <c:v>1454.4285714285713</c:v>
                </c:pt>
                <c:pt idx="56">
                  <c:v>1565.5714285714287</c:v>
                </c:pt>
                <c:pt idx="57">
                  <c:v>1466.4285714285713</c:v>
                </c:pt>
                <c:pt idx="58">
                  <c:v>1506.2857142857142</c:v>
                </c:pt>
                <c:pt idx="59">
                  <c:v>1551.2857142857142</c:v>
                </c:pt>
                <c:pt idx="60">
                  <c:v>1482.2857142857142</c:v>
                </c:pt>
                <c:pt idx="61">
                  <c:v>1124.1428571428571</c:v>
                </c:pt>
                <c:pt idx="62">
                  <c:v>1833.5714285714287</c:v>
                </c:pt>
                <c:pt idx="63">
                  <c:v>1486</c:v>
                </c:pt>
                <c:pt idx="64">
                  <c:v>1509.1428571428571</c:v>
                </c:pt>
                <c:pt idx="65">
                  <c:v>1437.8571428571429</c:v>
                </c:pt>
                <c:pt idx="66">
                  <c:v>1459.1428571428571</c:v>
                </c:pt>
                <c:pt idx="67">
                  <c:v>1284.1428571428571</c:v>
                </c:pt>
                <c:pt idx="68">
                  <c:v>1640.4285714285713</c:v>
                </c:pt>
                <c:pt idx="69">
                  <c:v>1585.4285714285713</c:v>
                </c:pt>
                <c:pt idx="70">
                  <c:v>1457.5714285714287</c:v>
                </c:pt>
                <c:pt idx="71">
                  <c:v>1333.7142857142858</c:v>
                </c:pt>
                <c:pt idx="72">
                  <c:v>1443.4285714285713</c:v>
                </c:pt>
                <c:pt idx="73">
                  <c:v>1263.1428571428571</c:v>
                </c:pt>
                <c:pt idx="74">
                  <c:v>1593.875</c:v>
                </c:pt>
                <c:pt idx="75">
                  <c:v>1247.1428571428571</c:v>
                </c:pt>
                <c:pt idx="76">
                  <c:v>118.33333333333333</c:v>
                </c:pt>
                <c:pt idx="77">
                  <c:v>41.571428571428569</c:v>
                </c:pt>
                <c:pt idx="78">
                  <c:v>1816.1428571428571</c:v>
                </c:pt>
                <c:pt idx="79">
                  <c:v>2182.4285714285716</c:v>
                </c:pt>
                <c:pt idx="80">
                  <c:v>2606</c:v>
                </c:pt>
                <c:pt idx="81">
                  <c:v>2575.7142857142858</c:v>
                </c:pt>
                <c:pt idx="82">
                  <c:v>2765.2857142857142</c:v>
                </c:pt>
                <c:pt idx="83">
                  <c:v>979</c:v>
                </c:pt>
                <c:pt idx="84">
                  <c:v>4954.666666666667</c:v>
                </c:pt>
                <c:pt idx="85">
                  <c:v>2006.3333333333333</c:v>
                </c:pt>
                <c:pt idx="86">
                  <c:v>1681.5714285714287</c:v>
                </c:pt>
                <c:pt idx="87">
                  <c:v>4044.5714285714284</c:v>
                </c:pt>
                <c:pt idx="88">
                  <c:v>1399.5714285714287</c:v>
                </c:pt>
                <c:pt idx="89">
                  <c:v>1634.5714285714287</c:v>
                </c:pt>
                <c:pt idx="90">
                  <c:v>1648.4285714285713</c:v>
                </c:pt>
                <c:pt idx="91">
                  <c:v>1875.4285714285713</c:v>
                </c:pt>
                <c:pt idx="92">
                  <c:v>6038.5714285714284</c:v>
                </c:pt>
                <c:pt idx="93">
                  <c:v>3029.1428571428573</c:v>
                </c:pt>
                <c:pt idx="94">
                  <c:v>389.71428571428572</c:v>
                </c:pt>
                <c:pt idx="95">
                  <c:v>351.85714285714283</c:v>
                </c:pt>
                <c:pt idx="96">
                  <c:v>1457.2857142857142</c:v>
                </c:pt>
                <c:pt idx="97">
                  <c:v>2143.8000000000002</c:v>
                </c:pt>
                <c:pt idx="98">
                  <c:v>2847.5</c:v>
                </c:pt>
                <c:pt idx="99">
                  <c:v>2238</c:v>
                </c:pt>
                <c:pt idx="100">
                  <c:v>3936</c:v>
                </c:pt>
                <c:pt idx="101">
                  <c:v>4081.1428571428573</c:v>
                </c:pt>
                <c:pt idx="102">
                  <c:v>2303.1428571428573</c:v>
                </c:pt>
                <c:pt idx="103">
                  <c:v>9312.5714285714294</c:v>
                </c:pt>
                <c:pt idx="104">
                  <c:v>8103.7857142857147</c:v>
                </c:pt>
                <c:pt idx="105">
                  <c:v>22822</c:v>
                </c:pt>
                <c:pt idx="106">
                  <c:v>11659.857142857143</c:v>
                </c:pt>
                <c:pt idx="107">
                  <c:v>11797.857142857143</c:v>
                </c:pt>
                <c:pt idx="108">
                  <c:v>21702.714285714286</c:v>
                </c:pt>
                <c:pt idx="109">
                  <c:v>1415.1428571428571</c:v>
                </c:pt>
                <c:pt idx="11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8B43-426F-8B90-BF362AD59DC7}"/>
            </c:ext>
          </c:extLst>
        </c:ser>
        <c:ser>
          <c:idx val="14"/>
          <c:order val="14"/>
          <c:tx>
            <c:strRef>
              <c:f>'Data Summary GPD'!$T$1:$T$2</c:f>
              <c:strCache>
                <c:ptCount val="2"/>
                <c:pt idx="0">
                  <c:v>Sweetbay</c:v>
                </c:pt>
                <c:pt idx="1">
                  <c:v>Yamaguchi/21</c:v>
                </c:pt>
              </c:strCache>
            </c:strRef>
          </c:tx>
          <c:spPr>
            <a:ln w="28575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'Data Summary GPD'!$A$34:$A$144</c:f>
              <c:numCache>
                <c:formatCode>m/d/yyyy</c:formatCode>
                <c:ptCount val="111"/>
                <c:pt idx="0">
                  <c:v>44446</c:v>
                </c:pt>
                <c:pt idx="1">
                  <c:v>44453</c:v>
                </c:pt>
                <c:pt idx="2">
                  <c:v>44460</c:v>
                </c:pt>
                <c:pt idx="3">
                  <c:v>44466</c:v>
                </c:pt>
                <c:pt idx="4">
                  <c:v>44474</c:v>
                </c:pt>
                <c:pt idx="5">
                  <c:v>44481</c:v>
                </c:pt>
                <c:pt idx="6">
                  <c:v>44488</c:v>
                </c:pt>
                <c:pt idx="7">
                  <c:v>44495</c:v>
                </c:pt>
                <c:pt idx="8">
                  <c:v>44502</c:v>
                </c:pt>
                <c:pt idx="9">
                  <c:v>44509</c:v>
                </c:pt>
                <c:pt idx="10">
                  <c:v>44516</c:v>
                </c:pt>
                <c:pt idx="11">
                  <c:v>44523</c:v>
                </c:pt>
                <c:pt idx="12">
                  <c:v>44530</c:v>
                </c:pt>
                <c:pt idx="13">
                  <c:v>44537</c:v>
                </c:pt>
                <c:pt idx="14">
                  <c:v>44544</c:v>
                </c:pt>
                <c:pt idx="15">
                  <c:v>44551</c:v>
                </c:pt>
                <c:pt idx="16">
                  <c:v>44565</c:v>
                </c:pt>
                <c:pt idx="17">
                  <c:v>44572</c:v>
                </c:pt>
                <c:pt idx="18">
                  <c:v>44586</c:v>
                </c:pt>
                <c:pt idx="19">
                  <c:v>44594</c:v>
                </c:pt>
                <c:pt idx="20">
                  <c:v>44600</c:v>
                </c:pt>
                <c:pt idx="21">
                  <c:v>44607</c:v>
                </c:pt>
                <c:pt idx="22">
                  <c:v>44614</c:v>
                </c:pt>
                <c:pt idx="23">
                  <c:v>44572</c:v>
                </c:pt>
                <c:pt idx="24">
                  <c:v>44586</c:v>
                </c:pt>
                <c:pt idx="25">
                  <c:v>44594</c:v>
                </c:pt>
                <c:pt idx="26">
                  <c:v>44600</c:v>
                </c:pt>
                <c:pt idx="27">
                  <c:v>44607</c:v>
                </c:pt>
                <c:pt idx="28">
                  <c:v>44614</c:v>
                </c:pt>
                <c:pt idx="29">
                  <c:v>44621</c:v>
                </c:pt>
                <c:pt idx="30">
                  <c:v>44628</c:v>
                </c:pt>
                <c:pt idx="31">
                  <c:v>44635</c:v>
                </c:pt>
                <c:pt idx="32">
                  <c:v>44642</c:v>
                </c:pt>
                <c:pt idx="33">
                  <c:v>44649</c:v>
                </c:pt>
                <c:pt idx="34">
                  <c:v>44656</c:v>
                </c:pt>
                <c:pt idx="35">
                  <c:v>44663</c:v>
                </c:pt>
                <c:pt idx="36">
                  <c:v>44670</c:v>
                </c:pt>
                <c:pt idx="37">
                  <c:v>44677</c:v>
                </c:pt>
                <c:pt idx="38">
                  <c:v>44684</c:v>
                </c:pt>
                <c:pt idx="39">
                  <c:v>44691</c:v>
                </c:pt>
                <c:pt idx="40">
                  <c:v>44698</c:v>
                </c:pt>
                <c:pt idx="41">
                  <c:v>44705</c:v>
                </c:pt>
                <c:pt idx="42">
                  <c:v>44712</c:v>
                </c:pt>
                <c:pt idx="43">
                  <c:v>44719</c:v>
                </c:pt>
                <c:pt idx="44">
                  <c:v>44726</c:v>
                </c:pt>
                <c:pt idx="45">
                  <c:v>44733</c:v>
                </c:pt>
                <c:pt idx="46">
                  <c:v>44740</c:v>
                </c:pt>
                <c:pt idx="47">
                  <c:v>44747</c:v>
                </c:pt>
                <c:pt idx="48">
                  <c:v>44754</c:v>
                </c:pt>
                <c:pt idx="49">
                  <c:v>44761</c:v>
                </c:pt>
                <c:pt idx="50">
                  <c:v>44768</c:v>
                </c:pt>
                <c:pt idx="51">
                  <c:v>44775</c:v>
                </c:pt>
                <c:pt idx="52">
                  <c:v>44782</c:v>
                </c:pt>
                <c:pt idx="53">
                  <c:v>44789</c:v>
                </c:pt>
                <c:pt idx="54">
                  <c:v>44796</c:v>
                </c:pt>
                <c:pt idx="55">
                  <c:v>44803</c:v>
                </c:pt>
                <c:pt idx="56">
                  <c:v>44810</c:v>
                </c:pt>
                <c:pt idx="57">
                  <c:v>44817</c:v>
                </c:pt>
                <c:pt idx="58">
                  <c:v>44824</c:v>
                </c:pt>
                <c:pt idx="59">
                  <c:v>44831</c:v>
                </c:pt>
                <c:pt idx="60">
                  <c:v>44838</c:v>
                </c:pt>
                <c:pt idx="61">
                  <c:v>44845</c:v>
                </c:pt>
                <c:pt idx="62">
                  <c:v>44852</c:v>
                </c:pt>
                <c:pt idx="63">
                  <c:v>44859</c:v>
                </c:pt>
                <c:pt idx="64">
                  <c:v>44866</c:v>
                </c:pt>
                <c:pt idx="65">
                  <c:v>44873</c:v>
                </c:pt>
                <c:pt idx="66">
                  <c:v>44880</c:v>
                </c:pt>
                <c:pt idx="67">
                  <c:v>44887</c:v>
                </c:pt>
                <c:pt idx="68">
                  <c:v>44894</c:v>
                </c:pt>
                <c:pt idx="69">
                  <c:v>44901</c:v>
                </c:pt>
                <c:pt idx="70">
                  <c:v>44908</c:v>
                </c:pt>
                <c:pt idx="71">
                  <c:v>44915</c:v>
                </c:pt>
                <c:pt idx="72">
                  <c:v>44922</c:v>
                </c:pt>
                <c:pt idx="73">
                  <c:v>44929</c:v>
                </c:pt>
                <c:pt idx="74">
                  <c:v>44937</c:v>
                </c:pt>
                <c:pt idx="75">
                  <c:v>44944</c:v>
                </c:pt>
                <c:pt idx="76">
                  <c:v>44950</c:v>
                </c:pt>
                <c:pt idx="77">
                  <c:v>44957</c:v>
                </c:pt>
                <c:pt idx="78">
                  <c:v>44964</c:v>
                </c:pt>
                <c:pt idx="79">
                  <c:v>44971</c:v>
                </c:pt>
                <c:pt idx="80">
                  <c:v>44978</c:v>
                </c:pt>
                <c:pt idx="81">
                  <c:v>44985</c:v>
                </c:pt>
                <c:pt idx="82">
                  <c:v>44992</c:v>
                </c:pt>
                <c:pt idx="83">
                  <c:v>45001</c:v>
                </c:pt>
                <c:pt idx="84">
                  <c:v>45007</c:v>
                </c:pt>
                <c:pt idx="85">
                  <c:v>45013</c:v>
                </c:pt>
                <c:pt idx="86">
                  <c:v>45020</c:v>
                </c:pt>
                <c:pt idx="87">
                  <c:v>45027</c:v>
                </c:pt>
                <c:pt idx="88">
                  <c:v>45034</c:v>
                </c:pt>
                <c:pt idx="89">
                  <c:v>45041</c:v>
                </c:pt>
                <c:pt idx="90">
                  <c:v>45048</c:v>
                </c:pt>
                <c:pt idx="91">
                  <c:v>45055</c:v>
                </c:pt>
                <c:pt idx="92">
                  <c:v>45062</c:v>
                </c:pt>
                <c:pt idx="93">
                  <c:v>45069</c:v>
                </c:pt>
                <c:pt idx="94">
                  <c:v>45076</c:v>
                </c:pt>
                <c:pt idx="95">
                  <c:v>45083</c:v>
                </c:pt>
                <c:pt idx="96">
                  <c:v>45090</c:v>
                </c:pt>
                <c:pt idx="97">
                  <c:v>45095</c:v>
                </c:pt>
                <c:pt idx="98">
                  <c:v>45111</c:v>
                </c:pt>
                <c:pt idx="99">
                  <c:v>45119</c:v>
                </c:pt>
                <c:pt idx="100">
                  <c:v>45125</c:v>
                </c:pt>
                <c:pt idx="101">
                  <c:v>45132</c:v>
                </c:pt>
                <c:pt idx="102">
                  <c:v>45139</c:v>
                </c:pt>
                <c:pt idx="103">
                  <c:v>45146</c:v>
                </c:pt>
                <c:pt idx="104">
                  <c:v>45160</c:v>
                </c:pt>
                <c:pt idx="105">
                  <c:v>45167</c:v>
                </c:pt>
                <c:pt idx="106">
                  <c:v>45174</c:v>
                </c:pt>
                <c:pt idx="107">
                  <c:v>45181</c:v>
                </c:pt>
                <c:pt idx="108">
                  <c:v>45188</c:v>
                </c:pt>
                <c:pt idx="109">
                  <c:v>45195</c:v>
                </c:pt>
                <c:pt idx="110">
                  <c:v>45202</c:v>
                </c:pt>
              </c:numCache>
            </c:numRef>
          </c:cat>
          <c:val>
            <c:numRef>
              <c:f>'Data Summary GPD'!$T$34:$T$144</c:f>
              <c:numCache>
                <c:formatCode>#,##0_);[Red]\(#,##0\)</c:formatCode>
                <c:ptCount val="111"/>
                <c:pt idx="0">
                  <c:v>8484.2857142857138</c:v>
                </c:pt>
                <c:pt idx="1">
                  <c:v>9124.2857142857138</c:v>
                </c:pt>
                <c:pt idx="2">
                  <c:v>7537.1428571428569</c:v>
                </c:pt>
                <c:pt idx="3">
                  <c:v>6555</c:v>
                </c:pt>
                <c:pt idx="4">
                  <c:v>6465</c:v>
                </c:pt>
                <c:pt idx="5">
                  <c:v>5984.2857142857147</c:v>
                </c:pt>
                <c:pt idx="6">
                  <c:v>5079.4285714285716</c:v>
                </c:pt>
                <c:pt idx="7">
                  <c:v>5756.2857142857147</c:v>
                </c:pt>
                <c:pt idx="8">
                  <c:v>5081.4285714285716</c:v>
                </c:pt>
                <c:pt idx="9">
                  <c:v>5454.2857142857147</c:v>
                </c:pt>
                <c:pt idx="10">
                  <c:v>4121.4285714285716</c:v>
                </c:pt>
                <c:pt idx="11">
                  <c:v>4548.5714285714284</c:v>
                </c:pt>
                <c:pt idx="12">
                  <c:v>4297.1428571428569</c:v>
                </c:pt>
                <c:pt idx="13">
                  <c:v>4432.8571428571431</c:v>
                </c:pt>
                <c:pt idx="14">
                  <c:v>4574.2857142857147</c:v>
                </c:pt>
                <c:pt idx="15">
                  <c:v>3255.7142857142858</c:v>
                </c:pt>
                <c:pt idx="16">
                  <c:v>3961.4285714285716</c:v>
                </c:pt>
                <c:pt idx="17">
                  <c:v>3825.7142857142858</c:v>
                </c:pt>
                <c:pt idx="18">
                  <c:v>3851.4285714285716</c:v>
                </c:pt>
                <c:pt idx="19">
                  <c:v>3818.75</c:v>
                </c:pt>
                <c:pt idx="20">
                  <c:v>3618.3333333333335</c:v>
                </c:pt>
                <c:pt idx="21">
                  <c:v>3700</c:v>
                </c:pt>
                <c:pt idx="22">
                  <c:v>3582.8571428571427</c:v>
                </c:pt>
                <c:pt idx="23">
                  <c:v>3741.9047619047619</c:v>
                </c:pt>
                <c:pt idx="24">
                  <c:v>3851.4285714285716</c:v>
                </c:pt>
                <c:pt idx="25">
                  <c:v>3818.75</c:v>
                </c:pt>
                <c:pt idx="26">
                  <c:v>3618.3333333333335</c:v>
                </c:pt>
                <c:pt idx="27">
                  <c:v>3700</c:v>
                </c:pt>
                <c:pt idx="28">
                  <c:v>3582.8571428571427</c:v>
                </c:pt>
                <c:pt idx="29">
                  <c:v>3504.2857142857142</c:v>
                </c:pt>
                <c:pt idx="30">
                  <c:v>3494.2857142857142</c:v>
                </c:pt>
                <c:pt idx="31">
                  <c:v>3377.1428571428573</c:v>
                </c:pt>
                <c:pt idx="32">
                  <c:v>3431.4285714285716</c:v>
                </c:pt>
                <c:pt idx="33">
                  <c:v>3452.8571428571427</c:v>
                </c:pt>
                <c:pt idx="34">
                  <c:v>3372.8571428571427</c:v>
                </c:pt>
                <c:pt idx="35">
                  <c:v>11984.285714285714</c:v>
                </c:pt>
                <c:pt idx="36">
                  <c:v>23298.571428571428</c:v>
                </c:pt>
                <c:pt idx="37">
                  <c:v>17594.285714285714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7137.1428571428569</c:v>
                </c:pt>
                <c:pt idx="58">
                  <c:v>4818.5714285714284</c:v>
                </c:pt>
                <c:pt idx="59">
                  <c:v>5142.1428571428569</c:v>
                </c:pt>
                <c:pt idx="60">
                  <c:v>6275</c:v>
                </c:pt>
                <c:pt idx="61">
                  <c:v>5190.7142857142853</c:v>
                </c:pt>
                <c:pt idx="62">
                  <c:v>4993.5714285714284</c:v>
                </c:pt>
                <c:pt idx="63">
                  <c:v>4858.5714285714284</c:v>
                </c:pt>
                <c:pt idx="64">
                  <c:v>4850</c:v>
                </c:pt>
                <c:pt idx="65">
                  <c:v>4558.5714285714284</c:v>
                </c:pt>
                <c:pt idx="66">
                  <c:v>4355.7142857142853</c:v>
                </c:pt>
                <c:pt idx="67">
                  <c:v>4842.8571428571431</c:v>
                </c:pt>
                <c:pt idx="68">
                  <c:v>3282.8571428571427</c:v>
                </c:pt>
                <c:pt idx="69">
                  <c:v>4090</c:v>
                </c:pt>
                <c:pt idx="70">
                  <c:v>4267.1428571428569</c:v>
                </c:pt>
                <c:pt idx="71">
                  <c:v>4317.1428571428569</c:v>
                </c:pt>
                <c:pt idx="72">
                  <c:v>4318.5714285714284</c:v>
                </c:pt>
                <c:pt idx="73">
                  <c:v>3160.5714285714284</c:v>
                </c:pt>
                <c:pt idx="74">
                  <c:v>5609.5</c:v>
                </c:pt>
                <c:pt idx="75">
                  <c:v>3940</c:v>
                </c:pt>
                <c:pt idx="76">
                  <c:v>4455</c:v>
                </c:pt>
                <c:pt idx="77">
                  <c:v>1771.4285714285713</c:v>
                </c:pt>
                <c:pt idx="78">
                  <c:v>7584.2857142857147</c:v>
                </c:pt>
                <c:pt idx="79">
                  <c:v>3495.7142857142858</c:v>
                </c:pt>
                <c:pt idx="80">
                  <c:v>5525</c:v>
                </c:pt>
                <c:pt idx="81">
                  <c:v>4646.4285714285716</c:v>
                </c:pt>
                <c:pt idx="82">
                  <c:v>5178.5714285714284</c:v>
                </c:pt>
                <c:pt idx="83">
                  <c:v>4454.4444444444443</c:v>
                </c:pt>
                <c:pt idx="84">
                  <c:v>5070.5</c:v>
                </c:pt>
                <c:pt idx="85">
                  <c:v>3267.3333333333335</c:v>
                </c:pt>
                <c:pt idx="86">
                  <c:v>7141.8571428571431</c:v>
                </c:pt>
                <c:pt idx="87">
                  <c:v>5705.7142857142853</c:v>
                </c:pt>
                <c:pt idx="88">
                  <c:v>4277.8571428571431</c:v>
                </c:pt>
                <c:pt idx="89">
                  <c:v>8010.7142857142853</c:v>
                </c:pt>
                <c:pt idx="90">
                  <c:v>5190.5714285714284</c:v>
                </c:pt>
                <c:pt idx="91">
                  <c:v>6674.8571428571431</c:v>
                </c:pt>
                <c:pt idx="92">
                  <c:v>2994.5714285714284</c:v>
                </c:pt>
                <c:pt idx="93">
                  <c:v>5556</c:v>
                </c:pt>
                <c:pt idx="94">
                  <c:v>8852.5714285714294</c:v>
                </c:pt>
                <c:pt idx="95">
                  <c:v>4600.4285714285716</c:v>
                </c:pt>
                <c:pt idx="96">
                  <c:v>6715.2857142857147</c:v>
                </c:pt>
                <c:pt idx="97">
                  <c:v>6818</c:v>
                </c:pt>
                <c:pt idx="98">
                  <c:v>6770.625</c:v>
                </c:pt>
                <c:pt idx="99">
                  <c:v>7198.75</c:v>
                </c:pt>
                <c:pt idx="100">
                  <c:v>7464.666666666667</c:v>
                </c:pt>
                <c:pt idx="101">
                  <c:v>7990.2857142857147</c:v>
                </c:pt>
                <c:pt idx="102">
                  <c:v>7708.5714285714284</c:v>
                </c:pt>
                <c:pt idx="103">
                  <c:v>7922.8571428571431</c:v>
                </c:pt>
                <c:pt idx="104">
                  <c:v>7913.2857142857147</c:v>
                </c:pt>
                <c:pt idx="105">
                  <c:v>10372</c:v>
                </c:pt>
                <c:pt idx="106">
                  <c:v>7361.4285714285716</c:v>
                </c:pt>
                <c:pt idx="107">
                  <c:v>7331.4285714285716</c:v>
                </c:pt>
                <c:pt idx="108">
                  <c:v>7500</c:v>
                </c:pt>
                <c:pt idx="109">
                  <c:v>8004.2857142857147</c:v>
                </c:pt>
                <c:pt idx="110">
                  <c:v>8615.7142857142862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8B43-426F-8B90-BF362AD59DC7}"/>
            </c:ext>
          </c:extLst>
        </c:ser>
        <c:ser>
          <c:idx val="15"/>
          <c:order val="15"/>
          <c:tx>
            <c:strRef>
              <c:f>'Data Summary GPD'!$X$1</c:f>
              <c:strCache>
                <c:ptCount val="1"/>
                <c:pt idx="0">
                  <c:v>Total GPD</c:v>
                </c:pt>
              </c:strCache>
            </c:strRef>
          </c:tx>
          <c:spPr>
            <a:ln w="28575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'Data Summary GPD'!$A$34:$A$144</c:f>
              <c:numCache>
                <c:formatCode>m/d/yyyy</c:formatCode>
                <c:ptCount val="111"/>
                <c:pt idx="0">
                  <c:v>44446</c:v>
                </c:pt>
                <c:pt idx="1">
                  <c:v>44453</c:v>
                </c:pt>
                <c:pt idx="2">
                  <c:v>44460</c:v>
                </c:pt>
                <c:pt idx="3">
                  <c:v>44466</c:v>
                </c:pt>
                <c:pt idx="4">
                  <c:v>44474</c:v>
                </c:pt>
                <c:pt idx="5">
                  <c:v>44481</c:v>
                </c:pt>
                <c:pt idx="6">
                  <c:v>44488</c:v>
                </c:pt>
                <c:pt idx="7">
                  <c:v>44495</c:v>
                </c:pt>
                <c:pt idx="8">
                  <c:v>44502</c:v>
                </c:pt>
                <c:pt idx="9">
                  <c:v>44509</c:v>
                </c:pt>
                <c:pt idx="10">
                  <c:v>44516</c:v>
                </c:pt>
                <c:pt idx="11">
                  <c:v>44523</c:v>
                </c:pt>
                <c:pt idx="12">
                  <c:v>44530</c:v>
                </c:pt>
                <c:pt idx="13">
                  <c:v>44537</c:v>
                </c:pt>
                <c:pt idx="14">
                  <c:v>44544</c:v>
                </c:pt>
                <c:pt idx="15">
                  <c:v>44551</c:v>
                </c:pt>
                <c:pt idx="16">
                  <c:v>44565</c:v>
                </c:pt>
                <c:pt idx="17">
                  <c:v>44572</c:v>
                </c:pt>
                <c:pt idx="18">
                  <c:v>44586</c:v>
                </c:pt>
                <c:pt idx="19">
                  <c:v>44594</c:v>
                </c:pt>
                <c:pt idx="20">
                  <c:v>44600</c:v>
                </c:pt>
                <c:pt idx="21">
                  <c:v>44607</c:v>
                </c:pt>
                <c:pt idx="22">
                  <c:v>44614</c:v>
                </c:pt>
                <c:pt idx="23">
                  <c:v>44572</c:v>
                </c:pt>
                <c:pt idx="24">
                  <c:v>44586</c:v>
                </c:pt>
                <c:pt idx="25">
                  <c:v>44594</c:v>
                </c:pt>
                <c:pt idx="26">
                  <c:v>44600</c:v>
                </c:pt>
                <c:pt idx="27">
                  <c:v>44607</c:v>
                </c:pt>
                <c:pt idx="28">
                  <c:v>44614</c:v>
                </c:pt>
                <c:pt idx="29">
                  <c:v>44621</c:v>
                </c:pt>
                <c:pt idx="30">
                  <c:v>44628</c:v>
                </c:pt>
                <c:pt idx="31">
                  <c:v>44635</c:v>
                </c:pt>
                <c:pt idx="32">
                  <c:v>44642</c:v>
                </c:pt>
                <c:pt idx="33">
                  <c:v>44649</c:v>
                </c:pt>
                <c:pt idx="34">
                  <c:v>44656</c:v>
                </c:pt>
                <c:pt idx="35">
                  <c:v>44663</c:v>
                </c:pt>
                <c:pt idx="36">
                  <c:v>44670</c:v>
                </c:pt>
                <c:pt idx="37">
                  <c:v>44677</c:v>
                </c:pt>
                <c:pt idx="38">
                  <c:v>44684</c:v>
                </c:pt>
                <c:pt idx="39">
                  <c:v>44691</c:v>
                </c:pt>
                <c:pt idx="40">
                  <c:v>44698</c:v>
                </c:pt>
                <c:pt idx="41">
                  <c:v>44705</c:v>
                </c:pt>
                <c:pt idx="42">
                  <c:v>44712</c:v>
                </c:pt>
                <c:pt idx="43">
                  <c:v>44719</c:v>
                </c:pt>
                <c:pt idx="44">
                  <c:v>44726</c:v>
                </c:pt>
                <c:pt idx="45">
                  <c:v>44733</c:v>
                </c:pt>
                <c:pt idx="46">
                  <c:v>44740</c:v>
                </c:pt>
                <c:pt idx="47">
                  <c:v>44747</c:v>
                </c:pt>
                <c:pt idx="48">
                  <c:v>44754</c:v>
                </c:pt>
                <c:pt idx="49">
                  <c:v>44761</c:v>
                </c:pt>
                <c:pt idx="50">
                  <c:v>44768</c:v>
                </c:pt>
                <c:pt idx="51">
                  <c:v>44775</c:v>
                </c:pt>
                <c:pt idx="52">
                  <c:v>44782</c:v>
                </c:pt>
                <c:pt idx="53">
                  <c:v>44789</c:v>
                </c:pt>
                <c:pt idx="54">
                  <c:v>44796</c:v>
                </c:pt>
                <c:pt idx="55">
                  <c:v>44803</c:v>
                </c:pt>
                <c:pt idx="56">
                  <c:v>44810</c:v>
                </c:pt>
                <c:pt idx="57">
                  <c:v>44817</c:v>
                </c:pt>
                <c:pt idx="58">
                  <c:v>44824</c:v>
                </c:pt>
                <c:pt idx="59">
                  <c:v>44831</c:v>
                </c:pt>
                <c:pt idx="60">
                  <c:v>44838</c:v>
                </c:pt>
                <c:pt idx="61">
                  <c:v>44845</c:v>
                </c:pt>
                <c:pt idx="62">
                  <c:v>44852</c:v>
                </c:pt>
                <c:pt idx="63">
                  <c:v>44859</c:v>
                </c:pt>
                <c:pt idx="64">
                  <c:v>44866</c:v>
                </c:pt>
                <c:pt idx="65">
                  <c:v>44873</c:v>
                </c:pt>
                <c:pt idx="66">
                  <c:v>44880</c:v>
                </c:pt>
                <c:pt idx="67">
                  <c:v>44887</c:v>
                </c:pt>
                <c:pt idx="68">
                  <c:v>44894</c:v>
                </c:pt>
                <c:pt idx="69">
                  <c:v>44901</c:v>
                </c:pt>
                <c:pt idx="70">
                  <c:v>44908</c:v>
                </c:pt>
                <c:pt idx="71">
                  <c:v>44915</c:v>
                </c:pt>
                <c:pt idx="72">
                  <c:v>44922</c:v>
                </c:pt>
                <c:pt idx="73">
                  <c:v>44929</c:v>
                </c:pt>
                <c:pt idx="74">
                  <c:v>44937</c:v>
                </c:pt>
                <c:pt idx="75">
                  <c:v>44944</c:v>
                </c:pt>
                <c:pt idx="76">
                  <c:v>44950</c:v>
                </c:pt>
                <c:pt idx="77">
                  <c:v>44957</c:v>
                </c:pt>
                <c:pt idx="78">
                  <c:v>44964</c:v>
                </c:pt>
                <c:pt idx="79">
                  <c:v>44971</c:v>
                </c:pt>
                <c:pt idx="80">
                  <c:v>44978</c:v>
                </c:pt>
                <c:pt idx="81">
                  <c:v>44985</c:v>
                </c:pt>
                <c:pt idx="82">
                  <c:v>44992</c:v>
                </c:pt>
                <c:pt idx="83">
                  <c:v>45001</c:v>
                </c:pt>
                <c:pt idx="84">
                  <c:v>45007</c:v>
                </c:pt>
                <c:pt idx="85">
                  <c:v>45013</c:v>
                </c:pt>
                <c:pt idx="86">
                  <c:v>45020</c:v>
                </c:pt>
                <c:pt idx="87">
                  <c:v>45027</c:v>
                </c:pt>
                <c:pt idx="88">
                  <c:v>45034</c:v>
                </c:pt>
                <c:pt idx="89">
                  <c:v>45041</c:v>
                </c:pt>
                <c:pt idx="90">
                  <c:v>45048</c:v>
                </c:pt>
                <c:pt idx="91">
                  <c:v>45055</c:v>
                </c:pt>
                <c:pt idx="92">
                  <c:v>45062</c:v>
                </c:pt>
                <c:pt idx="93">
                  <c:v>45069</c:v>
                </c:pt>
                <c:pt idx="94">
                  <c:v>45076</c:v>
                </c:pt>
                <c:pt idx="95">
                  <c:v>45083</c:v>
                </c:pt>
                <c:pt idx="96">
                  <c:v>45090</c:v>
                </c:pt>
                <c:pt idx="97">
                  <c:v>45095</c:v>
                </c:pt>
                <c:pt idx="98">
                  <c:v>45111</c:v>
                </c:pt>
                <c:pt idx="99">
                  <c:v>45119</c:v>
                </c:pt>
                <c:pt idx="100">
                  <c:v>45125</c:v>
                </c:pt>
                <c:pt idx="101">
                  <c:v>45132</c:v>
                </c:pt>
                <c:pt idx="102">
                  <c:v>45139</c:v>
                </c:pt>
                <c:pt idx="103">
                  <c:v>45146</c:v>
                </c:pt>
                <c:pt idx="104">
                  <c:v>45160</c:v>
                </c:pt>
                <c:pt idx="105">
                  <c:v>45167</c:v>
                </c:pt>
                <c:pt idx="106">
                  <c:v>45174</c:v>
                </c:pt>
                <c:pt idx="107">
                  <c:v>45181</c:v>
                </c:pt>
                <c:pt idx="108">
                  <c:v>45188</c:v>
                </c:pt>
                <c:pt idx="109">
                  <c:v>45195</c:v>
                </c:pt>
                <c:pt idx="110">
                  <c:v>45202</c:v>
                </c:pt>
              </c:numCache>
            </c:numRef>
          </c:cat>
          <c:val>
            <c:numRef>
              <c:f>'Data Summary GPD'!$X$34:$X$144</c:f>
              <c:numCache>
                <c:formatCode>#,##0_);[Red]\(#,##0\)</c:formatCode>
                <c:ptCount val="111"/>
                <c:pt idx="0">
                  <c:v>67910.42857142858</c:v>
                </c:pt>
                <c:pt idx="1">
                  <c:v>60000</c:v>
                </c:pt>
                <c:pt idx="2">
                  <c:v>59170.857142857152</c:v>
                </c:pt>
                <c:pt idx="3">
                  <c:v>53621.833333333328</c:v>
                </c:pt>
                <c:pt idx="4">
                  <c:v>59607.375</c:v>
                </c:pt>
                <c:pt idx="5">
                  <c:v>91097.57142857142</c:v>
                </c:pt>
                <c:pt idx="6">
                  <c:v>103901.28571428571</c:v>
                </c:pt>
                <c:pt idx="7">
                  <c:v>103709.28571428571</c:v>
                </c:pt>
                <c:pt idx="8">
                  <c:v>116714.71428571425</c:v>
                </c:pt>
                <c:pt idx="9">
                  <c:v>103301.71428571428</c:v>
                </c:pt>
                <c:pt idx="10">
                  <c:v>104974.85714285714</c:v>
                </c:pt>
                <c:pt idx="11">
                  <c:v>98266.571428571435</c:v>
                </c:pt>
                <c:pt idx="12">
                  <c:v>100553</c:v>
                </c:pt>
                <c:pt idx="13">
                  <c:v>100000</c:v>
                </c:pt>
                <c:pt idx="14">
                  <c:v>119907.57142857143</c:v>
                </c:pt>
                <c:pt idx="15">
                  <c:v>75176.57142857142</c:v>
                </c:pt>
                <c:pt idx="16">
                  <c:v>88045.92857142858</c:v>
                </c:pt>
                <c:pt idx="17">
                  <c:v>89725.142857142841</c:v>
                </c:pt>
                <c:pt idx="18">
                  <c:v>80527.57142857142</c:v>
                </c:pt>
                <c:pt idx="19">
                  <c:v>61028.25</c:v>
                </c:pt>
                <c:pt idx="20">
                  <c:v>103994</c:v>
                </c:pt>
                <c:pt idx="21">
                  <c:v>85685</c:v>
                </c:pt>
                <c:pt idx="22">
                  <c:v>59428.71428571429</c:v>
                </c:pt>
                <c:pt idx="23">
                  <c:v>77508.857142857145</c:v>
                </c:pt>
                <c:pt idx="24">
                  <c:v>80527.57142857142</c:v>
                </c:pt>
                <c:pt idx="25">
                  <c:v>61028.25</c:v>
                </c:pt>
                <c:pt idx="26">
                  <c:v>103994</c:v>
                </c:pt>
                <c:pt idx="27">
                  <c:v>85685</c:v>
                </c:pt>
                <c:pt idx="28">
                  <c:v>59428.71428571429</c:v>
                </c:pt>
                <c:pt idx="29">
                  <c:v>65764.857142857145</c:v>
                </c:pt>
                <c:pt idx="30">
                  <c:v>86525.142857142855</c:v>
                </c:pt>
                <c:pt idx="31">
                  <c:v>73831.142857142855</c:v>
                </c:pt>
                <c:pt idx="32">
                  <c:v>83455.999999999985</c:v>
                </c:pt>
                <c:pt idx="33">
                  <c:v>60969.000000000007</c:v>
                </c:pt>
                <c:pt idx="34">
                  <c:v>101440.42857142857</c:v>
                </c:pt>
                <c:pt idx="35">
                  <c:v>110357.57142857142</c:v>
                </c:pt>
                <c:pt idx="36">
                  <c:v>105484.14285714284</c:v>
                </c:pt>
                <c:pt idx="37">
                  <c:v>84857.142857142855</c:v>
                </c:pt>
                <c:pt idx="38">
                  <c:v>69633.285714285725</c:v>
                </c:pt>
                <c:pt idx="39">
                  <c:v>70000</c:v>
                </c:pt>
                <c:pt idx="40">
                  <c:v>70738.71428571429</c:v>
                </c:pt>
                <c:pt idx="41">
                  <c:v>71045.28571428571</c:v>
                </c:pt>
                <c:pt idx="42">
                  <c:v>89034</c:v>
                </c:pt>
                <c:pt idx="43">
                  <c:v>90631.857142857145</c:v>
                </c:pt>
                <c:pt idx="44">
                  <c:v>101787.28571428571</c:v>
                </c:pt>
                <c:pt idx="45">
                  <c:v>77395.57142857142</c:v>
                </c:pt>
                <c:pt idx="46">
                  <c:v>96464.714285714275</c:v>
                </c:pt>
                <c:pt idx="47">
                  <c:v>124179.2857142857</c:v>
                </c:pt>
                <c:pt idx="48">
                  <c:v>102016.57142857142</c:v>
                </c:pt>
                <c:pt idx="49">
                  <c:v>99479.857142857159</c:v>
                </c:pt>
                <c:pt idx="50">
                  <c:v>84581.428571428594</c:v>
                </c:pt>
                <c:pt idx="51">
                  <c:v>78888.428571428565</c:v>
                </c:pt>
                <c:pt idx="52">
                  <c:v>98104.857142857145</c:v>
                </c:pt>
                <c:pt idx="53">
                  <c:v>78399.57142857142</c:v>
                </c:pt>
                <c:pt idx="54">
                  <c:v>94100.571428571435</c:v>
                </c:pt>
                <c:pt idx="55">
                  <c:v>105780.71428571428</c:v>
                </c:pt>
                <c:pt idx="56">
                  <c:v>91340.428571428565</c:v>
                </c:pt>
                <c:pt idx="57">
                  <c:v>112081.7142857143</c:v>
                </c:pt>
                <c:pt idx="58">
                  <c:v>80908.571428571435</c:v>
                </c:pt>
                <c:pt idx="59">
                  <c:v>89919</c:v>
                </c:pt>
                <c:pt idx="60">
                  <c:v>97506.428571428565</c:v>
                </c:pt>
                <c:pt idx="61">
                  <c:v>76536.42857142858</c:v>
                </c:pt>
                <c:pt idx="62">
                  <c:v>-1330356.5714285714</c:v>
                </c:pt>
                <c:pt idx="63">
                  <c:v>75715.14285714287</c:v>
                </c:pt>
                <c:pt idx="64">
                  <c:v>72813.142857142855</c:v>
                </c:pt>
                <c:pt idx="65">
                  <c:v>82400.14285714287</c:v>
                </c:pt>
                <c:pt idx="66">
                  <c:v>105330.14285714286</c:v>
                </c:pt>
                <c:pt idx="67">
                  <c:v>83533.571428571435</c:v>
                </c:pt>
                <c:pt idx="68">
                  <c:v>74395.28571428571</c:v>
                </c:pt>
                <c:pt idx="69">
                  <c:v>72413</c:v>
                </c:pt>
                <c:pt idx="70">
                  <c:v>75792.428571428565</c:v>
                </c:pt>
                <c:pt idx="71">
                  <c:v>-1314081.8571428568</c:v>
                </c:pt>
                <c:pt idx="72">
                  <c:v>114960.57142857143</c:v>
                </c:pt>
                <c:pt idx="73">
                  <c:v>55392.142857142855</c:v>
                </c:pt>
                <c:pt idx="74">
                  <c:v>111032.875</c:v>
                </c:pt>
                <c:pt idx="75">
                  <c:v>71676.142857142855</c:v>
                </c:pt>
                <c:pt idx="76">
                  <c:v>54397.666666666664</c:v>
                </c:pt>
                <c:pt idx="77">
                  <c:v>56639.428571428572</c:v>
                </c:pt>
                <c:pt idx="78">
                  <c:v>64436.142857142862</c:v>
                </c:pt>
                <c:pt idx="79">
                  <c:v>57571.142857142848</c:v>
                </c:pt>
                <c:pt idx="80">
                  <c:v>95670</c:v>
                </c:pt>
                <c:pt idx="81">
                  <c:v>107726.28571428571</c:v>
                </c:pt>
                <c:pt idx="82">
                  <c:v>102314.14285714286</c:v>
                </c:pt>
                <c:pt idx="83">
                  <c:v>101877.77777777778</c:v>
                </c:pt>
                <c:pt idx="84">
                  <c:v>139551.16666666669</c:v>
                </c:pt>
                <c:pt idx="85">
                  <c:v>142561.66666666666</c:v>
                </c:pt>
                <c:pt idx="86">
                  <c:v>104264.85714285714</c:v>
                </c:pt>
                <c:pt idx="87">
                  <c:v>145784</c:v>
                </c:pt>
                <c:pt idx="88">
                  <c:v>141465.14285714287</c:v>
                </c:pt>
                <c:pt idx="89">
                  <c:v>129830.14285714286</c:v>
                </c:pt>
                <c:pt idx="90">
                  <c:v>117851.71428571432</c:v>
                </c:pt>
                <c:pt idx="91">
                  <c:v>124781.57142857143</c:v>
                </c:pt>
                <c:pt idx="92">
                  <c:v>94547.142857142855</c:v>
                </c:pt>
                <c:pt idx="93">
                  <c:v>75167</c:v>
                </c:pt>
                <c:pt idx="94">
                  <c:v>150015.42857142855</c:v>
                </c:pt>
                <c:pt idx="95">
                  <c:v>118763.42857142857</c:v>
                </c:pt>
                <c:pt idx="96">
                  <c:v>135844.14285714287</c:v>
                </c:pt>
                <c:pt idx="97">
                  <c:v>102490.20000000001</c:v>
                </c:pt>
                <c:pt idx="98">
                  <c:v>118065.625</c:v>
                </c:pt>
                <c:pt idx="99">
                  <c:v>102147.64285714286</c:v>
                </c:pt>
                <c:pt idx="100">
                  <c:v>112734.33333333333</c:v>
                </c:pt>
                <c:pt idx="101">
                  <c:v>131950.57142857145</c:v>
                </c:pt>
                <c:pt idx="102">
                  <c:v>126740.85714285714</c:v>
                </c:pt>
                <c:pt idx="103">
                  <c:v>100151</c:v>
                </c:pt>
                <c:pt idx="104">
                  <c:v>123643</c:v>
                </c:pt>
                <c:pt idx="105">
                  <c:v>143379.71428571429</c:v>
                </c:pt>
                <c:pt idx="106">
                  <c:v>133249.14285714287</c:v>
                </c:pt>
                <c:pt idx="107">
                  <c:v>124759.42857142858</c:v>
                </c:pt>
                <c:pt idx="108">
                  <c:v>107101.85714285713</c:v>
                </c:pt>
                <c:pt idx="109">
                  <c:v>88125.285714285725</c:v>
                </c:pt>
                <c:pt idx="110">
                  <c:v>100110.42857142858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8B43-426F-8B90-BF362AD59D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77655792"/>
        <c:axId val="1677656208"/>
      </c:lineChart>
      <c:dateAx>
        <c:axId val="167765579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solidFill>
            <a:schemeClr val="bg1"/>
          </a:solidFill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77656208"/>
        <c:crosses val="autoZero"/>
        <c:auto val="1"/>
        <c:lblOffset val="100"/>
        <c:baseTimeUnit val="days"/>
      </c:dateAx>
      <c:valAx>
        <c:axId val="16776562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776557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2701235562039696E-2"/>
          <c:y val="0.83006826034439174"/>
          <c:w val="0.96597375568965427"/>
          <c:h val="0.1699317396556083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1915238896324752E-2"/>
          <c:y val="8.0355463806743063E-2"/>
          <c:w val="0.91712033932931392"/>
          <c:h val="0.71312141964095488"/>
        </c:manualLayout>
      </c:layout>
      <c:lineChart>
        <c:grouping val="standard"/>
        <c:varyColors val="0"/>
        <c:ser>
          <c:idx val="0"/>
          <c:order val="0"/>
          <c:tx>
            <c:strRef>
              <c:f>'Data Summary GPD'!$B$1:$B$2</c:f>
              <c:strCache>
                <c:ptCount val="2"/>
                <c:pt idx="0">
                  <c:v>Narcissa/Gingerroot</c:v>
                </c:pt>
                <c:pt idx="1">
                  <c:v>1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Summary GPD'!$A$34:$A$90</c:f>
              <c:numCache>
                <c:formatCode>m/d/yyyy</c:formatCode>
                <c:ptCount val="57"/>
                <c:pt idx="0">
                  <c:v>44446</c:v>
                </c:pt>
                <c:pt idx="1">
                  <c:v>44453</c:v>
                </c:pt>
                <c:pt idx="2">
                  <c:v>44460</c:v>
                </c:pt>
                <c:pt idx="3">
                  <c:v>44466</c:v>
                </c:pt>
                <c:pt idx="4">
                  <c:v>44474</c:v>
                </c:pt>
                <c:pt idx="5">
                  <c:v>44481</c:v>
                </c:pt>
                <c:pt idx="6">
                  <c:v>44488</c:v>
                </c:pt>
                <c:pt idx="7">
                  <c:v>44495</c:v>
                </c:pt>
                <c:pt idx="8">
                  <c:v>44502</c:v>
                </c:pt>
                <c:pt idx="9">
                  <c:v>44509</c:v>
                </c:pt>
                <c:pt idx="10">
                  <c:v>44516</c:v>
                </c:pt>
                <c:pt idx="11">
                  <c:v>44523</c:v>
                </c:pt>
                <c:pt idx="12">
                  <c:v>44530</c:v>
                </c:pt>
                <c:pt idx="13">
                  <c:v>44537</c:v>
                </c:pt>
                <c:pt idx="14">
                  <c:v>44544</c:v>
                </c:pt>
                <c:pt idx="15">
                  <c:v>44551</c:v>
                </c:pt>
                <c:pt idx="16">
                  <c:v>44565</c:v>
                </c:pt>
                <c:pt idx="17">
                  <c:v>44572</c:v>
                </c:pt>
                <c:pt idx="18">
                  <c:v>44586</c:v>
                </c:pt>
                <c:pt idx="19">
                  <c:v>44594</c:v>
                </c:pt>
                <c:pt idx="20">
                  <c:v>44600</c:v>
                </c:pt>
                <c:pt idx="21">
                  <c:v>44607</c:v>
                </c:pt>
                <c:pt idx="22">
                  <c:v>44614</c:v>
                </c:pt>
                <c:pt idx="23">
                  <c:v>44572</c:v>
                </c:pt>
                <c:pt idx="24">
                  <c:v>44586</c:v>
                </c:pt>
                <c:pt idx="25">
                  <c:v>44594</c:v>
                </c:pt>
                <c:pt idx="26">
                  <c:v>44600</c:v>
                </c:pt>
                <c:pt idx="27">
                  <c:v>44607</c:v>
                </c:pt>
                <c:pt idx="28">
                  <c:v>44614</c:v>
                </c:pt>
                <c:pt idx="29">
                  <c:v>44621</c:v>
                </c:pt>
                <c:pt idx="30">
                  <c:v>44628</c:v>
                </c:pt>
                <c:pt idx="31">
                  <c:v>44635</c:v>
                </c:pt>
                <c:pt idx="32">
                  <c:v>44642</c:v>
                </c:pt>
                <c:pt idx="33">
                  <c:v>44649</c:v>
                </c:pt>
                <c:pt idx="34">
                  <c:v>44656</c:v>
                </c:pt>
                <c:pt idx="35">
                  <c:v>44663</c:v>
                </c:pt>
                <c:pt idx="36">
                  <c:v>44670</c:v>
                </c:pt>
                <c:pt idx="37">
                  <c:v>44677</c:v>
                </c:pt>
                <c:pt idx="38">
                  <c:v>44684</c:v>
                </c:pt>
                <c:pt idx="39">
                  <c:v>44691</c:v>
                </c:pt>
                <c:pt idx="40">
                  <c:v>44698</c:v>
                </c:pt>
                <c:pt idx="41">
                  <c:v>44705</c:v>
                </c:pt>
                <c:pt idx="42">
                  <c:v>44712</c:v>
                </c:pt>
                <c:pt idx="43">
                  <c:v>44719</c:v>
                </c:pt>
                <c:pt idx="44">
                  <c:v>44726</c:v>
                </c:pt>
                <c:pt idx="45">
                  <c:v>44733</c:v>
                </c:pt>
                <c:pt idx="46">
                  <c:v>44740</c:v>
                </c:pt>
                <c:pt idx="47">
                  <c:v>44747</c:v>
                </c:pt>
                <c:pt idx="48">
                  <c:v>44754</c:v>
                </c:pt>
                <c:pt idx="49">
                  <c:v>44761</c:v>
                </c:pt>
                <c:pt idx="50">
                  <c:v>44768</c:v>
                </c:pt>
                <c:pt idx="51">
                  <c:v>44775</c:v>
                </c:pt>
                <c:pt idx="52">
                  <c:v>44782</c:v>
                </c:pt>
                <c:pt idx="53">
                  <c:v>44789</c:v>
                </c:pt>
                <c:pt idx="54">
                  <c:v>44796</c:v>
                </c:pt>
                <c:pt idx="55">
                  <c:v>44803</c:v>
                </c:pt>
                <c:pt idx="56">
                  <c:v>44810</c:v>
                </c:pt>
              </c:numCache>
            </c:numRef>
          </c:cat>
          <c:val>
            <c:numRef>
              <c:f>'Data Summary GPD'!$B$34:$B$90</c:f>
              <c:numCache>
                <c:formatCode>#,##0_);[Red]\(#,##0\)</c:formatCode>
                <c:ptCount val="57"/>
                <c:pt idx="0">
                  <c:v>0</c:v>
                </c:pt>
                <c:pt idx="1">
                  <c:v>6391.4285714285716</c:v>
                </c:pt>
                <c:pt idx="2">
                  <c:v>5112.8571428571431</c:v>
                </c:pt>
                <c:pt idx="3">
                  <c:v>56.666666666666664</c:v>
                </c:pt>
                <c:pt idx="4">
                  <c:v>-23.75</c:v>
                </c:pt>
                <c:pt idx="5">
                  <c:v>17465.714285714286</c:v>
                </c:pt>
                <c:pt idx="6">
                  <c:v>18145.714285714286</c:v>
                </c:pt>
                <c:pt idx="7">
                  <c:v>17285.714285714286</c:v>
                </c:pt>
                <c:pt idx="8">
                  <c:v>32274.285714285714</c:v>
                </c:pt>
                <c:pt idx="9">
                  <c:v>32631.428571428572</c:v>
                </c:pt>
                <c:pt idx="10">
                  <c:v>34158.571428571428</c:v>
                </c:pt>
                <c:pt idx="11">
                  <c:v>27678.571428571428</c:v>
                </c:pt>
                <c:pt idx="12">
                  <c:v>29175.714285714286</c:v>
                </c:pt>
                <c:pt idx="13">
                  <c:v>48292.857142857145</c:v>
                </c:pt>
                <c:pt idx="14">
                  <c:v>16942.857142857141</c:v>
                </c:pt>
                <c:pt idx="15">
                  <c:v>17912.857142857141</c:v>
                </c:pt>
                <c:pt idx="16">
                  <c:v>20863.071428571428</c:v>
                </c:pt>
                <c:pt idx="17">
                  <c:v>21829.571428571428</c:v>
                </c:pt>
                <c:pt idx="18">
                  <c:v>13171.428571428571</c:v>
                </c:pt>
                <c:pt idx="19">
                  <c:v>1316.25</c:v>
                </c:pt>
                <c:pt idx="20">
                  <c:v>17153.333333333332</c:v>
                </c:pt>
                <c:pt idx="21">
                  <c:v>6381.4285714285716</c:v>
                </c:pt>
                <c:pt idx="22">
                  <c:v>0</c:v>
                </c:pt>
                <c:pt idx="23">
                  <c:v>8155.2380952380954</c:v>
                </c:pt>
                <c:pt idx="24">
                  <c:v>13171.428571428571</c:v>
                </c:pt>
                <c:pt idx="25">
                  <c:v>1316.25</c:v>
                </c:pt>
                <c:pt idx="26">
                  <c:v>17153.333333333332</c:v>
                </c:pt>
                <c:pt idx="27">
                  <c:v>6381.4285714285716</c:v>
                </c:pt>
                <c:pt idx="28">
                  <c:v>0</c:v>
                </c:pt>
                <c:pt idx="29">
                  <c:v>14032.857142857143</c:v>
                </c:pt>
                <c:pt idx="30">
                  <c:v>14338.571428571429</c:v>
                </c:pt>
                <c:pt idx="31">
                  <c:v>17178.571428571428</c:v>
                </c:pt>
                <c:pt idx="32">
                  <c:v>19208.571428571428</c:v>
                </c:pt>
                <c:pt idx="33">
                  <c:v>18492.857142857141</c:v>
                </c:pt>
                <c:pt idx="34">
                  <c:v>17631.428571428572</c:v>
                </c:pt>
                <c:pt idx="35">
                  <c:v>17214.285714285714</c:v>
                </c:pt>
                <c:pt idx="36">
                  <c:v>16892.857142857141</c:v>
                </c:pt>
                <c:pt idx="37">
                  <c:v>5751.4285714285716</c:v>
                </c:pt>
                <c:pt idx="38">
                  <c:v>0</c:v>
                </c:pt>
                <c:pt idx="39">
                  <c:v>0</c:v>
                </c:pt>
                <c:pt idx="40">
                  <c:v>7173.8571428571431</c:v>
                </c:pt>
                <c:pt idx="41">
                  <c:v>3911.8571428571427</c:v>
                </c:pt>
                <c:pt idx="42">
                  <c:v>17063.571428571428</c:v>
                </c:pt>
                <c:pt idx="43">
                  <c:v>13708.428571428571</c:v>
                </c:pt>
                <c:pt idx="44">
                  <c:v>13114.428571428571</c:v>
                </c:pt>
                <c:pt idx="45">
                  <c:v>12194.857142857143</c:v>
                </c:pt>
                <c:pt idx="46">
                  <c:v>11738.857142857143</c:v>
                </c:pt>
                <c:pt idx="47">
                  <c:v>11871.571428571429</c:v>
                </c:pt>
                <c:pt idx="48">
                  <c:v>11181.142857142857</c:v>
                </c:pt>
                <c:pt idx="49">
                  <c:v>18994.285714285714</c:v>
                </c:pt>
                <c:pt idx="50">
                  <c:v>2828.5714285714284</c:v>
                </c:pt>
                <c:pt idx="51">
                  <c:v>10810</c:v>
                </c:pt>
                <c:pt idx="52">
                  <c:v>9160</c:v>
                </c:pt>
                <c:pt idx="53">
                  <c:v>-1351.7142857142858</c:v>
                </c:pt>
                <c:pt idx="54">
                  <c:v>-3582.5714285714284</c:v>
                </c:pt>
                <c:pt idx="55">
                  <c:v>5761.4285714285716</c:v>
                </c:pt>
                <c:pt idx="56">
                  <c:v>16112.857142857143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AD-4679-84E7-9BEC33E1C1AC}"/>
            </c:ext>
          </c:extLst>
        </c:ser>
        <c:ser>
          <c:idx val="1"/>
          <c:order val="1"/>
          <c:tx>
            <c:strRef>
              <c:f>'Data Summary GPD'!$C$1:$C$2</c:f>
              <c:strCache>
                <c:ptCount val="2"/>
                <c:pt idx="0">
                  <c:v>lower Narcissa</c:v>
                </c:pt>
                <c:pt idx="1">
                  <c:v>2 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'Data Summary GPD'!$A$34:$A$90</c:f>
              <c:numCache>
                <c:formatCode>m/d/yyyy</c:formatCode>
                <c:ptCount val="57"/>
                <c:pt idx="0">
                  <c:v>44446</c:v>
                </c:pt>
                <c:pt idx="1">
                  <c:v>44453</c:v>
                </c:pt>
                <c:pt idx="2">
                  <c:v>44460</c:v>
                </c:pt>
                <c:pt idx="3">
                  <c:v>44466</c:v>
                </c:pt>
                <c:pt idx="4">
                  <c:v>44474</c:v>
                </c:pt>
                <c:pt idx="5">
                  <c:v>44481</c:v>
                </c:pt>
                <c:pt idx="6">
                  <c:v>44488</c:v>
                </c:pt>
                <c:pt idx="7">
                  <c:v>44495</c:v>
                </c:pt>
                <c:pt idx="8">
                  <c:v>44502</c:v>
                </c:pt>
                <c:pt idx="9">
                  <c:v>44509</c:v>
                </c:pt>
                <c:pt idx="10">
                  <c:v>44516</c:v>
                </c:pt>
                <c:pt idx="11">
                  <c:v>44523</c:v>
                </c:pt>
                <c:pt idx="12">
                  <c:v>44530</c:v>
                </c:pt>
                <c:pt idx="13">
                  <c:v>44537</c:v>
                </c:pt>
                <c:pt idx="14">
                  <c:v>44544</c:v>
                </c:pt>
                <c:pt idx="15">
                  <c:v>44551</c:v>
                </c:pt>
                <c:pt idx="16">
                  <c:v>44565</c:v>
                </c:pt>
                <c:pt idx="17">
                  <c:v>44572</c:v>
                </c:pt>
                <c:pt idx="18">
                  <c:v>44586</c:v>
                </c:pt>
                <c:pt idx="19">
                  <c:v>44594</c:v>
                </c:pt>
                <c:pt idx="20">
                  <c:v>44600</c:v>
                </c:pt>
                <c:pt idx="21">
                  <c:v>44607</c:v>
                </c:pt>
                <c:pt idx="22">
                  <c:v>44614</c:v>
                </c:pt>
                <c:pt idx="23">
                  <c:v>44572</c:v>
                </c:pt>
                <c:pt idx="24">
                  <c:v>44586</c:v>
                </c:pt>
                <c:pt idx="25">
                  <c:v>44594</c:v>
                </c:pt>
                <c:pt idx="26">
                  <c:v>44600</c:v>
                </c:pt>
                <c:pt idx="27">
                  <c:v>44607</c:v>
                </c:pt>
                <c:pt idx="28">
                  <c:v>44614</c:v>
                </c:pt>
                <c:pt idx="29">
                  <c:v>44621</c:v>
                </c:pt>
                <c:pt idx="30">
                  <c:v>44628</c:v>
                </c:pt>
                <c:pt idx="31">
                  <c:v>44635</c:v>
                </c:pt>
                <c:pt idx="32">
                  <c:v>44642</c:v>
                </c:pt>
                <c:pt idx="33">
                  <c:v>44649</c:v>
                </c:pt>
                <c:pt idx="34">
                  <c:v>44656</c:v>
                </c:pt>
                <c:pt idx="35">
                  <c:v>44663</c:v>
                </c:pt>
                <c:pt idx="36">
                  <c:v>44670</c:v>
                </c:pt>
                <c:pt idx="37">
                  <c:v>44677</c:v>
                </c:pt>
                <c:pt idx="38">
                  <c:v>44684</c:v>
                </c:pt>
                <c:pt idx="39">
                  <c:v>44691</c:v>
                </c:pt>
                <c:pt idx="40">
                  <c:v>44698</c:v>
                </c:pt>
                <c:pt idx="41">
                  <c:v>44705</c:v>
                </c:pt>
                <c:pt idx="42">
                  <c:v>44712</c:v>
                </c:pt>
                <c:pt idx="43">
                  <c:v>44719</c:v>
                </c:pt>
                <c:pt idx="44">
                  <c:v>44726</c:v>
                </c:pt>
                <c:pt idx="45">
                  <c:v>44733</c:v>
                </c:pt>
                <c:pt idx="46">
                  <c:v>44740</c:v>
                </c:pt>
                <c:pt idx="47">
                  <c:v>44747</c:v>
                </c:pt>
                <c:pt idx="48">
                  <c:v>44754</c:v>
                </c:pt>
                <c:pt idx="49">
                  <c:v>44761</c:v>
                </c:pt>
                <c:pt idx="50">
                  <c:v>44768</c:v>
                </c:pt>
                <c:pt idx="51">
                  <c:v>44775</c:v>
                </c:pt>
                <c:pt idx="52">
                  <c:v>44782</c:v>
                </c:pt>
                <c:pt idx="53">
                  <c:v>44789</c:v>
                </c:pt>
                <c:pt idx="54">
                  <c:v>44796</c:v>
                </c:pt>
                <c:pt idx="55">
                  <c:v>44803</c:v>
                </c:pt>
                <c:pt idx="56">
                  <c:v>44810</c:v>
                </c:pt>
              </c:numCache>
            </c:numRef>
          </c:cat>
          <c:val>
            <c:numRef>
              <c:f>'Data Summary GPD'!$C$3:$C$92</c:f>
              <c:numCache>
                <c:formatCode>#,##0_);[Red]\(#,##0\)</c:formatCode>
                <c:ptCount val="90"/>
                <c:pt idx="0">
                  <c:v>14900</c:v>
                </c:pt>
                <c:pt idx="1">
                  <c:v>11818.571428571429</c:v>
                </c:pt>
                <c:pt idx="2">
                  <c:v>11457.142857142857</c:v>
                </c:pt>
                <c:pt idx="3">
                  <c:v>10965.714285714286</c:v>
                </c:pt>
                <c:pt idx="4">
                  <c:v>10400</c:v>
                </c:pt>
                <c:pt idx="5">
                  <c:v>9991.4285714285706</c:v>
                </c:pt>
                <c:pt idx="6">
                  <c:v>9000</c:v>
                </c:pt>
                <c:pt idx="7">
                  <c:v>8191.4285714285716</c:v>
                </c:pt>
                <c:pt idx="8">
                  <c:v>7592.8571428571431</c:v>
                </c:pt>
                <c:pt idx="9">
                  <c:v>7320</c:v>
                </c:pt>
                <c:pt idx="10">
                  <c:v>8632.8571428571431</c:v>
                </c:pt>
                <c:pt idx="11">
                  <c:v>7825.7142857142853</c:v>
                </c:pt>
                <c:pt idx="12">
                  <c:v>7648.5714285714284</c:v>
                </c:pt>
                <c:pt idx="13">
                  <c:v>7540</c:v>
                </c:pt>
                <c:pt idx="14">
                  <c:v>7498.5714285714284</c:v>
                </c:pt>
                <c:pt idx="15">
                  <c:v>7278.5714285714284</c:v>
                </c:pt>
                <c:pt idx="16">
                  <c:v>8877.4285714285706</c:v>
                </c:pt>
                <c:pt idx="17">
                  <c:v>11818.571428571429</c:v>
                </c:pt>
                <c:pt idx="18">
                  <c:v>11457.142857142857</c:v>
                </c:pt>
                <c:pt idx="19">
                  <c:v>10965.714285714286</c:v>
                </c:pt>
                <c:pt idx="20">
                  <c:v>10400</c:v>
                </c:pt>
                <c:pt idx="21">
                  <c:v>9991.4285714285706</c:v>
                </c:pt>
                <c:pt idx="22">
                  <c:v>9000</c:v>
                </c:pt>
                <c:pt idx="23">
                  <c:v>8191.4285714285716</c:v>
                </c:pt>
                <c:pt idx="24">
                  <c:v>7592.8571428571431</c:v>
                </c:pt>
                <c:pt idx="25">
                  <c:v>7320</c:v>
                </c:pt>
                <c:pt idx="26">
                  <c:v>8632.8571428571431</c:v>
                </c:pt>
                <c:pt idx="27">
                  <c:v>7825.7142857142853</c:v>
                </c:pt>
                <c:pt idx="28">
                  <c:v>7648.5714285714284</c:v>
                </c:pt>
                <c:pt idx="29">
                  <c:v>7540</c:v>
                </c:pt>
                <c:pt idx="30">
                  <c:v>7498.5714285714284</c:v>
                </c:pt>
                <c:pt idx="31">
                  <c:v>7278.5714285714284</c:v>
                </c:pt>
                <c:pt idx="32">
                  <c:v>7187.1428571428569</c:v>
                </c:pt>
                <c:pt idx="33">
                  <c:v>7134.2857142857147</c:v>
                </c:pt>
                <c:pt idx="34">
                  <c:v>7053.333333333333</c:v>
                </c:pt>
                <c:pt idx="35">
                  <c:v>7233.75</c:v>
                </c:pt>
                <c:pt idx="36">
                  <c:v>7131.4285714285716</c:v>
                </c:pt>
                <c:pt idx="37">
                  <c:v>6881.4285714285716</c:v>
                </c:pt>
                <c:pt idx="38">
                  <c:v>6595.7142857142853</c:v>
                </c:pt>
                <c:pt idx="39">
                  <c:v>6395.7142857142853</c:v>
                </c:pt>
                <c:pt idx="40">
                  <c:v>6192.8571428571431</c:v>
                </c:pt>
                <c:pt idx="41">
                  <c:v>5994.2857142857147</c:v>
                </c:pt>
                <c:pt idx="42">
                  <c:v>5802.8571428571431</c:v>
                </c:pt>
                <c:pt idx="43">
                  <c:v>5598.5714285714284</c:v>
                </c:pt>
                <c:pt idx="44">
                  <c:v>4378.5714285714284</c:v>
                </c:pt>
                <c:pt idx="45">
                  <c:v>7538.5714285714284</c:v>
                </c:pt>
                <c:pt idx="46">
                  <c:v>4194.2857142857147</c:v>
                </c:pt>
                <c:pt idx="47">
                  <c:v>5108.5714285714284</c:v>
                </c:pt>
                <c:pt idx="48">
                  <c:v>5004.2857142857147</c:v>
                </c:pt>
                <c:pt idx="49">
                  <c:v>5014.2857142857147</c:v>
                </c:pt>
                <c:pt idx="50">
                  <c:v>4355</c:v>
                </c:pt>
                <c:pt idx="51">
                  <c:v>5526.666666666667</c:v>
                </c:pt>
                <c:pt idx="52">
                  <c:v>5100</c:v>
                </c:pt>
                <c:pt idx="53">
                  <c:v>5948.5714285714284</c:v>
                </c:pt>
                <c:pt idx="54">
                  <c:v>5131.9047619047615</c:v>
                </c:pt>
                <c:pt idx="55">
                  <c:v>5014.2857142857147</c:v>
                </c:pt>
                <c:pt idx="56">
                  <c:v>4355</c:v>
                </c:pt>
                <c:pt idx="57">
                  <c:v>5526.666666666667</c:v>
                </c:pt>
                <c:pt idx="58">
                  <c:v>5100</c:v>
                </c:pt>
                <c:pt idx="59">
                  <c:v>5948.5714285714284</c:v>
                </c:pt>
                <c:pt idx="60">
                  <c:v>2051.4285714285716</c:v>
                </c:pt>
                <c:pt idx="61">
                  <c:v>4944.2857142857147</c:v>
                </c:pt>
                <c:pt idx="62">
                  <c:v>4351.4285714285716</c:v>
                </c:pt>
                <c:pt idx="63">
                  <c:v>4140</c:v>
                </c:pt>
                <c:pt idx="64">
                  <c:v>3998.5714285714284</c:v>
                </c:pt>
                <c:pt idx="65">
                  <c:v>4207.1428571428569</c:v>
                </c:pt>
                <c:pt idx="66">
                  <c:v>4230</c:v>
                </c:pt>
                <c:pt idx="67">
                  <c:v>4600</c:v>
                </c:pt>
                <c:pt idx="68">
                  <c:v>4925.7142857142853</c:v>
                </c:pt>
                <c:pt idx="69">
                  <c:v>5088.5714285714284</c:v>
                </c:pt>
                <c:pt idx="70">
                  <c:v>5807.1428571428569</c:v>
                </c:pt>
                <c:pt idx="71">
                  <c:v>5622.8571428571431</c:v>
                </c:pt>
                <c:pt idx="72">
                  <c:v>5520</c:v>
                </c:pt>
                <c:pt idx="73">
                  <c:v>5200</c:v>
                </c:pt>
                <c:pt idx="74">
                  <c:v>3604.2857142857142</c:v>
                </c:pt>
                <c:pt idx="75">
                  <c:v>6782.8571428571431</c:v>
                </c:pt>
                <c:pt idx="76">
                  <c:v>5051.4285714285716</c:v>
                </c:pt>
                <c:pt idx="77">
                  <c:v>5032.8571428571431</c:v>
                </c:pt>
                <c:pt idx="78">
                  <c:v>5172.8571428571431</c:v>
                </c:pt>
                <c:pt idx="79">
                  <c:v>4982.8571428571431</c:v>
                </c:pt>
                <c:pt idx="80">
                  <c:v>4785.7142857142853</c:v>
                </c:pt>
                <c:pt idx="81">
                  <c:v>798.57142857142856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8484.2857142857138</c:v>
                </c:pt>
                <c:pt idx="87">
                  <c:v>0.2857142857142857</c:v>
                </c:pt>
                <c:pt idx="88">
                  <c:v>0</c:v>
                </c:pt>
                <c:pt idx="8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AD-4679-84E7-9BEC33E1C1AC}"/>
            </c:ext>
          </c:extLst>
        </c:ser>
        <c:ser>
          <c:idx val="2"/>
          <c:order val="2"/>
          <c:tx>
            <c:strRef>
              <c:f>'Data Summary GPD'!$D$1:$D$2</c:f>
              <c:strCache>
                <c:ptCount val="2"/>
                <c:pt idx="0">
                  <c:v>Mid Figtree</c:v>
                </c:pt>
                <c:pt idx="1">
                  <c:v>3 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'Data Summary GPD'!$A$34:$A$90</c:f>
              <c:numCache>
                <c:formatCode>m/d/yyyy</c:formatCode>
                <c:ptCount val="57"/>
                <c:pt idx="0">
                  <c:v>44446</c:v>
                </c:pt>
                <c:pt idx="1">
                  <c:v>44453</c:v>
                </c:pt>
                <c:pt idx="2">
                  <c:v>44460</c:v>
                </c:pt>
                <c:pt idx="3">
                  <c:v>44466</c:v>
                </c:pt>
                <c:pt idx="4">
                  <c:v>44474</c:v>
                </c:pt>
                <c:pt idx="5">
                  <c:v>44481</c:v>
                </c:pt>
                <c:pt idx="6">
                  <c:v>44488</c:v>
                </c:pt>
                <c:pt idx="7">
                  <c:v>44495</c:v>
                </c:pt>
                <c:pt idx="8">
                  <c:v>44502</c:v>
                </c:pt>
                <c:pt idx="9">
                  <c:v>44509</c:v>
                </c:pt>
                <c:pt idx="10">
                  <c:v>44516</c:v>
                </c:pt>
                <c:pt idx="11">
                  <c:v>44523</c:v>
                </c:pt>
                <c:pt idx="12">
                  <c:v>44530</c:v>
                </c:pt>
                <c:pt idx="13">
                  <c:v>44537</c:v>
                </c:pt>
                <c:pt idx="14">
                  <c:v>44544</c:v>
                </c:pt>
                <c:pt idx="15">
                  <c:v>44551</c:v>
                </c:pt>
                <c:pt idx="16">
                  <c:v>44565</c:v>
                </c:pt>
                <c:pt idx="17">
                  <c:v>44572</c:v>
                </c:pt>
                <c:pt idx="18">
                  <c:v>44586</c:v>
                </c:pt>
                <c:pt idx="19">
                  <c:v>44594</c:v>
                </c:pt>
                <c:pt idx="20">
                  <c:v>44600</c:v>
                </c:pt>
                <c:pt idx="21">
                  <c:v>44607</c:v>
                </c:pt>
                <c:pt idx="22">
                  <c:v>44614</c:v>
                </c:pt>
                <c:pt idx="23">
                  <c:v>44572</c:v>
                </c:pt>
                <c:pt idx="24">
                  <c:v>44586</c:v>
                </c:pt>
                <c:pt idx="25">
                  <c:v>44594</c:v>
                </c:pt>
                <c:pt idx="26">
                  <c:v>44600</c:v>
                </c:pt>
                <c:pt idx="27">
                  <c:v>44607</c:v>
                </c:pt>
                <c:pt idx="28">
                  <c:v>44614</c:v>
                </c:pt>
                <c:pt idx="29">
                  <c:v>44621</c:v>
                </c:pt>
                <c:pt idx="30">
                  <c:v>44628</c:v>
                </c:pt>
                <c:pt idx="31">
                  <c:v>44635</c:v>
                </c:pt>
                <c:pt idx="32">
                  <c:v>44642</c:v>
                </c:pt>
                <c:pt idx="33">
                  <c:v>44649</c:v>
                </c:pt>
                <c:pt idx="34">
                  <c:v>44656</c:v>
                </c:pt>
                <c:pt idx="35">
                  <c:v>44663</c:v>
                </c:pt>
                <c:pt idx="36">
                  <c:v>44670</c:v>
                </c:pt>
                <c:pt idx="37">
                  <c:v>44677</c:v>
                </c:pt>
                <c:pt idx="38">
                  <c:v>44684</c:v>
                </c:pt>
                <c:pt idx="39">
                  <c:v>44691</c:v>
                </c:pt>
                <c:pt idx="40">
                  <c:v>44698</c:v>
                </c:pt>
                <c:pt idx="41">
                  <c:v>44705</c:v>
                </c:pt>
                <c:pt idx="42">
                  <c:v>44712</c:v>
                </c:pt>
                <c:pt idx="43">
                  <c:v>44719</c:v>
                </c:pt>
                <c:pt idx="44">
                  <c:v>44726</c:v>
                </c:pt>
                <c:pt idx="45">
                  <c:v>44733</c:v>
                </c:pt>
                <c:pt idx="46">
                  <c:v>44740</c:v>
                </c:pt>
                <c:pt idx="47">
                  <c:v>44747</c:v>
                </c:pt>
                <c:pt idx="48">
                  <c:v>44754</c:v>
                </c:pt>
                <c:pt idx="49">
                  <c:v>44761</c:v>
                </c:pt>
                <c:pt idx="50">
                  <c:v>44768</c:v>
                </c:pt>
                <c:pt idx="51">
                  <c:v>44775</c:v>
                </c:pt>
                <c:pt idx="52">
                  <c:v>44782</c:v>
                </c:pt>
                <c:pt idx="53">
                  <c:v>44789</c:v>
                </c:pt>
                <c:pt idx="54">
                  <c:v>44796</c:v>
                </c:pt>
                <c:pt idx="55">
                  <c:v>44803</c:v>
                </c:pt>
                <c:pt idx="56">
                  <c:v>44810</c:v>
                </c:pt>
              </c:numCache>
            </c:numRef>
          </c:cat>
          <c:val>
            <c:numRef>
              <c:f>'Data Summary GPD'!$D$34:$D$90</c:f>
              <c:numCache>
                <c:formatCode>#,##0_);[Red]\(#,##0\)</c:formatCode>
                <c:ptCount val="5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11808</c:v>
                </c:pt>
                <c:pt idx="6">
                  <c:v>10971.428571428571</c:v>
                </c:pt>
                <c:pt idx="7">
                  <c:v>10610</c:v>
                </c:pt>
                <c:pt idx="8">
                  <c:v>10384.285714285714</c:v>
                </c:pt>
                <c:pt idx="9">
                  <c:v>9087.1428571428569</c:v>
                </c:pt>
                <c:pt idx="10">
                  <c:v>8461.4285714285706</c:v>
                </c:pt>
                <c:pt idx="11">
                  <c:v>8711.4285714285706</c:v>
                </c:pt>
                <c:pt idx="12">
                  <c:v>8635.7142857142862</c:v>
                </c:pt>
                <c:pt idx="13">
                  <c:v>9214.2857142857138</c:v>
                </c:pt>
                <c:pt idx="14">
                  <c:v>9895.7142857142862</c:v>
                </c:pt>
                <c:pt idx="15">
                  <c:v>7737.1428571428569</c:v>
                </c:pt>
                <c:pt idx="16">
                  <c:v>9602.1428571428569</c:v>
                </c:pt>
                <c:pt idx="17">
                  <c:v>10057.142857142857</c:v>
                </c:pt>
                <c:pt idx="18">
                  <c:v>8330.7142857142862</c:v>
                </c:pt>
                <c:pt idx="19">
                  <c:v>6215</c:v>
                </c:pt>
                <c:pt idx="20">
                  <c:v>7851.666666666667</c:v>
                </c:pt>
                <c:pt idx="21">
                  <c:v>5637.1428571428569</c:v>
                </c:pt>
                <c:pt idx="22">
                  <c:v>5240</c:v>
                </c:pt>
                <c:pt idx="23">
                  <c:v>6895.2380952380954</c:v>
                </c:pt>
                <c:pt idx="24">
                  <c:v>8330.7142857142862</c:v>
                </c:pt>
                <c:pt idx="25">
                  <c:v>6215</c:v>
                </c:pt>
                <c:pt idx="26">
                  <c:v>7851.666666666667</c:v>
                </c:pt>
                <c:pt idx="27">
                  <c:v>5637.1428571428569</c:v>
                </c:pt>
                <c:pt idx="28">
                  <c:v>5240</c:v>
                </c:pt>
                <c:pt idx="29">
                  <c:v>3187.1428571428573</c:v>
                </c:pt>
                <c:pt idx="30">
                  <c:v>3845.7142857142858</c:v>
                </c:pt>
                <c:pt idx="31">
                  <c:v>1562.8571428571429</c:v>
                </c:pt>
                <c:pt idx="32">
                  <c:v>0</c:v>
                </c:pt>
                <c:pt idx="33">
                  <c:v>0</c:v>
                </c:pt>
                <c:pt idx="34">
                  <c:v>4302.8571428571431</c:v>
                </c:pt>
                <c:pt idx="35">
                  <c:v>3798.5714285714284</c:v>
                </c:pt>
                <c:pt idx="36">
                  <c:v>1677.1428571428571</c:v>
                </c:pt>
                <c:pt idx="37">
                  <c:v>4504.2857142857147</c:v>
                </c:pt>
                <c:pt idx="38">
                  <c:v>3108.5714285714284</c:v>
                </c:pt>
                <c:pt idx="39">
                  <c:v>2595.7142857142858</c:v>
                </c:pt>
                <c:pt idx="40">
                  <c:v>1440</c:v>
                </c:pt>
                <c:pt idx="41">
                  <c:v>302.85714285714283</c:v>
                </c:pt>
                <c:pt idx="42">
                  <c:v>524.28571428571433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25302.857142857141</c:v>
                </c:pt>
                <c:pt idx="48">
                  <c:v>12975.714285714286</c:v>
                </c:pt>
                <c:pt idx="49">
                  <c:v>17365.714285714286</c:v>
                </c:pt>
                <c:pt idx="50">
                  <c:v>15490.857142857143</c:v>
                </c:pt>
                <c:pt idx="51">
                  <c:v>13510.571428571429</c:v>
                </c:pt>
                <c:pt idx="52">
                  <c:v>13934.285714285714</c:v>
                </c:pt>
                <c:pt idx="53">
                  <c:v>2825.7142857142858</c:v>
                </c:pt>
                <c:pt idx="54">
                  <c:v>9047.1428571428569</c:v>
                </c:pt>
                <c:pt idx="55">
                  <c:v>7562.8571428571431</c:v>
                </c:pt>
                <c:pt idx="56">
                  <c:v>5540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4AD-4679-84E7-9BEC33E1C1AC}"/>
            </c:ext>
          </c:extLst>
        </c:ser>
        <c:ser>
          <c:idx val="3"/>
          <c:order val="3"/>
          <c:tx>
            <c:strRef>
              <c:f>'Data Summary GPD'!$E$1:$E$2</c:f>
              <c:strCache>
                <c:ptCount val="2"/>
                <c:pt idx="0">
                  <c:v>Lower Figtree</c:v>
                </c:pt>
                <c:pt idx="1">
                  <c:v>4 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'Data Summary GPD'!$A$34:$A$90</c:f>
              <c:numCache>
                <c:formatCode>m/d/yyyy</c:formatCode>
                <c:ptCount val="57"/>
                <c:pt idx="0">
                  <c:v>44446</c:v>
                </c:pt>
                <c:pt idx="1">
                  <c:v>44453</c:v>
                </c:pt>
                <c:pt idx="2">
                  <c:v>44460</c:v>
                </c:pt>
                <c:pt idx="3">
                  <c:v>44466</c:v>
                </c:pt>
                <c:pt idx="4">
                  <c:v>44474</c:v>
                </c:pt>
                <c:pt idx="5">
                  <c:v>44481</c:v>
                </c:pt>
                <c:pt idx="6">
                  <c:v>44488</c:v>
                </c:pt>
                <c:pt idx="7">
                  <c:v>44495</c:v>
                </c:pt>
                <c:pt idx="8">
                  <c:v>44502</c:v>
                </c:pt>
                <c:pt idx="9">
                  <c:v>44509</c:v>
                </c:pt>
                <c:pt idx="10">
                  <c:v>44516</c:v>
                </c:pt>
                <c:pt idx="11">
                  <c:v>44523</c:v>
                </c:pt>
                <c:pt idx="12">
                  <c:v>44530</c:v>
                </c:pt>
                <c:pt idx="13">
                  <c:v>44537</c:v>
                </c:pt>
                <c:pt idx="14">
                  <c:v>44544</c:v>
                </c:pt>
                <c:pt idx="15">
                  <c:v>44551</c:v>
                </c:pt>
                <c:pt idx="16">
                  <c:v>44565</c:v>
                </c:pt>
                <c:pt idx="17">
                  <c:v>44572</c:v>
                </c:pt>
                <c:pt idx="18">
                  <c:v>44586</c:v>
                </c:pt>
                <c:pt idx="19">
                  <c:v>44594</c:v>
                </c:pt>
                <c:pt idx="20">
                  <c:v>44600</c:v>
                </c:pt>
                <c:pt idx="21">
                  <c:v>44607</c:v>
                </c:pt>
                <c:pt idx="22">
                  <c:v>44614</c:v>
                </c:pt>
                <c:pt idx="23">
                  <c:v>44572</c:v>
                </c:pt>
                <c:pt idx="24">
                  <c:v>44586</c:v>
                </c:pt>
                <c:pt idx="25">
                  <c:v>44594</c:v>
                </c:pt>
                <c:pt idx="26">
                  <c:v>44600</c:v>
                </c:pt>
                <c:pt idx="27">
                  <c:v>44607</c:v>
                </c:pt>
                <c:pt idx="28">
                  <c:v>44614</c:v>
                </c:pt>
                <c:pt idx="29">
                  <c:v>44621</c:v>
                </c:pt>
                <c:pt idx="30">
                  <c:v>44628</c:v>
                </c:pt>
                <c:pt idx="31">
                  <c:v>44635</c:v>
                </c:pt>
                <c:pt idx="32">
                  <c:v>44642</c:v>
                </c:pt>
                <c:pt idx="33">
                  <c:v>44649</c:v>
                </c:pt>
                <c:pt idx="34">
                  <c:v>44656</c:v>
                </c:pt>
                <c:pt idx="35">
                  <c:v>44663</c:v>
                </c:pt>
                <c:pt idx="36">
                  <c:v>44670</c:v>
                </c:pt>
                <c:pt idx="37">
                  <c:v>44677</c:v>
                </c:pt>
                <c:pt idx="38">
                  <c:v>44684</c:v>
                </c:pt>
                <c:pt idx="39">
                  <c:v>44691</c:v>
                </c:pt>
                <c:pt idx="40">
                  <c:v>44698</c:v>
                </c:pt>
                <c:pt idx="41">
                  <c:v>44705</c:v>
                </c:pt>
                <c:pt idx="42">
                  <c:v>44712</c:v>
                </c:pt>
                <c:pt idx="43">
                  <c:v>44719</c:v>
                </c:pt>
                <c:pt idx="44">
                  <c:v>44726</c:v>
                </c:pt>
                <c:pt idx="45">
                  <c:v>44733</c:v>
                </c:pt>
                <c:pt idx="46">
                  <c:v>44740</c:v>
                </c:pt>
                <c:pt idx="47">
                  <c:v>44747</c:v>
                </c:pt>
                <c:pt idx="48">
                  <c:v>44754</c:v>
                </c:pt>
                <c:pt idx="49">
                  <c:v>44761</c:v>
                </c:pt>
                <c:pt idx="50">
                  <c:v>44768</c:v>
                </c:pt>
                <c:pt idx="51">
                  <c:v>44775</c:v>
                </c:pt>
                <c:pt idx="52">
                  <c:v>44782</c:v>
                </c:pt>
                <c:pt idx="53">
                  <c:v>44789</c:v>
                </c:pt>
                <c:pt idx="54">
                  <c:v>44796</c:v>
                </c:pt>
                <c:pt idx="55">
                  <c:v>44803</c:v>
                </c:pt>
                <c:pt idx="56">
                  <c:v>44810</c:v>
                </c:pt>
              </c:numCache>
            </c:numRef>
          </c:cat>
          <c:val>
            <c:numRef>
              <c:f>'Data Summary GPD'!$E$34:$E$90</c:f>
              <c:numCache>
                <c:formatCode>#,##0_);[Red]\(#,##0\)</c:formatCode>
                <c:ptCount val="5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3881.5714285714284</c:v>
                </c:pt>
                <c:pt idx="48">
                  <c:v>3685.1428571428573</c:v>
                </c:pt>
                <c:pt idx="49">
                  <c:v>3147.5714285714284</c:v>
                </c:pt>
                <c:pt idx="50">
                  <c:v>14360.857142857143</c:v>
                </c:pt>
                <c:pt idx="51">
                  <c:v>14190.857142857143</c:v>
                </c:pt>
                <c:pt idx="52">
                  <c:v>28014.285714285714</c:v>
                </c:pt>
                <c:pt idx="53">
                  <c:v>16123.428571428571</c:v>
                </c:pt>
                <c:pt idx="54">
                  <c:v>17779.142857142859</c:v>
                </c:pt>
                <c:pt idx="55">
                  <c:v>9564.1428571428569</c:v>
                </c:pt>
                <c:pt idx="56">
                  <c:v>9314.7142857142862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4AD-4679-84E7-9BEC33E1C1AC}"/>
            </c:ext>
          </c:extLst>
        </c:ser>
        <c:ser>
          <c:idx val="4"/>
          <c:order val="4"/>
          <c:tx>
            <c:strRef>
              <c:f>'Data Summary GPD'!$F$1:$F$2</c:f>
              <c:strCache>
                <c:ptCount val="2"/>
                <c:pt idx="0">
                  <c:v>Clovetree</c:v>
                </c:pt>
                <c:pt idx="1">
                  <c:v>6 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'Data Summary GPD'!$A$34:$A$90</c:f>
              <c:numCache>
                <c:formatCode>m/d/yyyy</c:formatCode>
                <c:ptCount val="57"/>
                <c:pt idx="0">
                  <c:v>44446</c:v>
                </c:pt>
                <c:pt idx="1">
                  <c:v>44453</c:v>
                </c:pt>
                <c:pt idx="2">
                  <c:v>44460</c:v>
                </c:pt>
                <c:pt idx="3">
                  <c:v>44466</c:v>
                </c:pt>
                <c:pt idx="4">
                  <c:v>44474</c:v>
                </c:pt>
                <c:pt idx="5">
                  <c:v>44481</c:v>
                </c:pt>
                <c:pt idx="6">
                  <c:v>44488</c:v>
                </c:pt>
                <c:pt idx="7">
                  <c:v>44495</c:v>
                </c:pt>
                <c:pt idx="8">
                  <c:v>44502</c:v>
                </c:pt>
                <c:pt idx="9">
                  <c:v>44509</c:v>
                </c:pt>
                <c:pt idx="10">
                  <c:v>44516</c:v>
                </c:pt>
                <c:pt idx="11">
                  <c:v>44523</c:v>
                </c:pt>
                <c:pt idx="12">
                  <c:v>44530</c:v>
                </c:pt>
                <c:pt idx="13">
                  <c:v>44537</c:v>
                </c:pt>
                <c:pt idx="14">
                  <c:v>44544</c:v>
                </c:pt>
                <c:pt idx="15">
                  <c:v>44551</c:v>
                </c:pt>
                <c:pt idx="16">
                  <c:v>44565</c:v>
                </c:pt>
                <c:pt idx="17">
                  <c:v>44572</c:v>
                </c:pt>
                <c:pt idx="18">
                  <c:v>44586</c:v>
                </c:pt>
                <c:pt idx="19">
                  <c:v>44594</c:v>
                </c:pt>
                <c:pt idx="20">
                  <c:v>44600</c:v>
                </c:pt>
                <c:pt idx="21">
                  <c:v>44607</c:v>
                </c:pt>
                <c:pt idx="22">
                  <c:v>44614</c:v>
                </c:pt>
                <c:pt idx="23">
                  <c:v>44572</c:v>
                </c:pt>
                <c:pt idx="24">
                  <c:v>44586</c:v>
                </c:pt>
                <c:pt idx="25">
                  <c:v>44594</c:v>
                </c:pt>
                <c:pt idx="26">
                  <c:v>44600</c:v>
                </c:pt>
                <c:pt idx="27">
                  <c:v>44607</c:v>
                </c:pt>
                <c:pt idx="28">
                  <c:v>44614</c:v>
                </c:pt>
                <c:pt idx="29">
                  <c:v>44621</c:v>
                </c:pt>
                <c:pt idx="30">
                  <c:v>44628</c:v>
                </c:pt>
                <c:pt idx="31">
                  <c:v>44635</c:v>
                </c:pt>
                <c:pt idx="32">
                  <c:v>44642</c:v>
                </c:pt>
                <c:pt idx="33">
                  <c:v>44649</c:v>
                </c:pt>
                <c:pt idx="34">
                  <c:v>44656</c:v>
                </c:pt>
                <c:pt idx="35">
                  <c:v>44663</c:v>
                </c:pt>
                <c:pt idx="36">
                  <c:v>44670</c:v>
                </c:pt>
                <c:pt idx="37">
                  <c:v>44677</c:v>
                </c:pt>
                <c:pt idx="38">
                  <c:v>44684</c:v>
                </c:pt>
                <c:pt idx="39">
                  <c:v>44691</c:v>
                </c:pt>
                <c:pt idx="40">
                  <c:v>44698</c:v>
                </c:pt>
                <c:pt idx="41">
                  <c:v>44705</c:v>
                </c:pt>
                <c:pt idx="42">
                  <c:v>44712</c:v>
                </c:pt>
                <c:pt idx="43">
                  <c:v>44719</c:v>
                </c:pt>
                <c:pt idx="44">
                  <c:v>44726</c:v>
                </c:pt>
                <c:pt idx="45">
                  <c:v>44733</c:v>
                </c:pt>
                <c:pt idx="46">
                  <c:v>44740</c:v>
                </c:pt>
                <c:pt idx="47">
                  <c:v>44747</c:v>
                </c:pt>
                <c:pt idx="48">
                  <c:v>44754</c:v>
                </c:pt>
                <c:pt idx="49">
                  <c:v>44761</c:v>
                </c:pt>
                <c:pt idx="50">
                  <c:v>44768</c:v>
                </c:pt>
                <c:pt idx="51">
                  <c:v>44775</c:v>
                </c:pt>
                <c:pt idx="52">
                  <c:v>44782</c:v>
                </c:pt>
                <c:pt idx="53">
                  <c:v>44789</c:v>
                </c:pt>
                <c:pt idx="54">
                  <c:v>44796</c:v>
                </c:pt>
                <c:pt idx="55">
                  <c:v>44803</c:v>
                </c:pt>
                <c:pt idx="56">
                  <c:v>44810</c:v>
                </c:pt>
              </c:numCache>
            </c:numRef>
          </c:cat>
          <c:val>
            <c:numRef>
              <c:f>'Data Summary GPD'!$F$34:$F$91</c:f>
              <c:numCache>
                <c:formatCode>#,##0_);[Red]\(#,##0\)</c:formatCode>
                <c:ptCount val="5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4AD-4679-84E7-9BEC33E1C1AC}"/>
            </c:ext>
          </c:extLst>
        </c:ser>
        <c:ser>
          <c:idx val="5"/>
          <c:order val="5"/>
          <c:tx>
            <c:strRef>
              <c:f>'Data Summary GPD'!$H$1:$H$2</c:f>
              <c:strCache>
                <c:ptCount val="2"/>
                <c:pt idx="0">
                  <c:v>Mid Sweetbay</c:v>
                </c:pt>
                <c:pt idx="1">
                  <c:v>8 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'Data Summary GPD'!$A$34:$A$90</c:f>
              <c:numCache>
                <c:formatCode>m/d/yyyy</c:formatCode>
                <c:ptCount val="57"/>
                <c:pt idx="0">
                  <c:v>44446</c:v>
                </c:pt>
                <c:pt idx="1">
                  <c:v>44453</c:v>
                </c:pt>
                <c:pt idx="2">
                  <c:v>44460</c:v>
                </c:pt>
                <c:pt idx="3">
                  <c:v>44466</c:v>
                </c:pt>
                <c:pt idx="4">
                  <c:v>44474</c:v>
                </c:pt>
                <c:pt idx="5">
                  <c:v>44481</c:v>
                </c:pt>
                <c:pt idx="6">
                  <c:v>44488</c:v>
                </c:pt>
                <c:pt idx="7">
                  <c:v>44495</c:v>
                </c:pt>
                <c:pt idx="8">
                  <c:v>44502</c:v>
                </c:pt>
                <c:pt idx="9">
                  <c:v>44509</c:v>
                </c:pt>
                <c:pt idx="10">
                  <c:v>44516</c:v>
                </c:pt>
                <c:pt idx="11">
                  <c:v>44523</c:v>
                </c:pt>
                <c:pt idx="12">
                  <c:v>44530</c:v>
                </c:pt>
                <c:pt idx="13">
                  <c:v>44537</c:v>
                </c:pt>
                <c:pt idx="14">
                  <c:v>44544</c:v>
                </c:pt>
                <c:pt idx="15">
                  <c:v>44551</c:v>
                </c:pt>
                <c:pt idx="16">
                  <c:v>44565</c:v>
                </c:pt>
                <c:pt idx="17">
                  <c:v>44572</c:v>
                </c:pt>
                <c:pt idx="18">
                  <c:v>44586</c:v>
                </c:pt>
                <c:pt idx="19">
                  <c:v>44594</c:v>
                </c:pt>
                <c:pt idx="20">
                  <c:v>44600</c:v>
                </c:pt>
                <c:pt idx="21">
                  <c:v>44607</c:v>
                </c:pt>
                <c:pt idx="22">
                  <c:v>44614</c:v>
                </c:pt>
                <c:pt idx="23">
                  <c:v>44572</c:v>
                </c:pt>
                <c:pt idx="24">
                  <c:v>44586</c:v>
                </c:pt>
                <c:pt idx="25">
                  <c:v>44594</c:v>
                </c:pt>
                <c:pt idx="26">
                  <c:v>44600</c:v>
                </c:pt>
                <c:pt idx="27">
                  <c:v>44607</c:v>
                </c:pt>
                <c:pt idx="28">
                  <c:v>44614</c:v>
                </c:pt>
                <c:pt idx="29">
                  <c:v>44621</c:v>
                </c:pt>
                <c:pt idx="30">
                  <c:v>44628</c:v>
                </c:pt>
                <c:pt idx="31">
                  <c:v>44635</c:v>
                </c:pt>
                <c:pt idx="32">
                  <c:v>44642</c:v>
                </c:pt>
                <c:pt idx="33">
                  <c:v>44649</c:v>
                </c:pt>
                <c:pt idx="34">
                  <c:v>44656</c:v>
                </c:pt>
                <c:pt idx="35">
                  <c:v>44663</c:v>
                </c:pt>
                <c:pt idx="36">
                  <c:v>44670</c:v>
                </c:pt>
                <c:pt idx="37">
                  <c:v>44677</c:v>
                </c:pt>
                <c:pt idx="38">
                  <c:v>44684</c:v>
                </c:pt>
                <c:pt idx="39">
                  <c:v>44691</c:v>
                </c:pt>
                <c:pt idx="40">
                  <c:v>44698</c:v>
                </c:pt>
                <c:pt idx="41">
                  <c:v>44705</c:v>
                </c:pt>
                <c:pt idx="42">
                  <c:v>44712</c:v>
                </c:pt>
                <c:pt idx="43">
                  <c:v>44719</c:v>
                </c:pt>
                <c:pt idx="44">
                  <c:v>44726</c:v>
                </c:pt>
                <c:pt idx="45">
                  <c:v>44733</c:v>
                </c:pt>
                <c:pt idx="46">
                  <c:v>44740</c:v>
                </c:pt>
                <c:pt idx="47">
                  <c:v>44747</c:v>
                </c:pt>
                <c:pt idx="48">
                  <c:v>44754</c:v>
                </c:pt>
                <c:pt idx="49">
                  <c:v>44761</c:v>
                </c:pt>
                <c:pt idx="50">
                  <c:v>44768</c:v>
                </c:pt>
                <c:pt idx="51">
                  <c:v>44775</c:v>
                </c:pt>
                <c:pt idx="52">
                  <c:v>44782</c:v>
                </c:pt>
                <c:pt idx="53">
                  <c:v>44789</c:v>
                </c:pt>
                <c:pt idx="54">
                  <c:v>44796</c:v>
                </c:pt>
                <c:pt idx="55">
                  <c:v>44803</c:v>
                </c:pt>
                <c:pt idx="56">
                  <c:v>44810</c:v>
                </c:pt>
              </c:numCache>
            </c:numRef>
          </c:cat>
          <c:val>
            <c:numRef>
              <c:f>'Data Summary GPD'!$H$34:$H$90</c:f>
              <c:numCache>
                <c:formatCode>#,##0_);[Red]\(#,##0\)</c:formatCode>
                <c:ptCount val="5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298.57142857142856</c:v>
                </c:pt>
                <c:pt idx="19">
                  <c:v>1430</c:v>
                </c:pt>
                <c:pt idx="20">
                  <c:v>1401.6666666666667</c:v>
                </c:pt>
                <c:pt idx="21">
                  <c:v>1390</c:v>
                </c:pt>
                <c:pt idx="22">
                  <c:v>1397.1428571428571</c:v>
                </c:pt>
                <c:pt idx="23">
                  <c:v>1036.6666666666667</c:v>
                </c:pt>
                <c:pt idx="24">
                  <c:v>298.57142857142856</c:v>
                </c:pt>
                <c:pt idx="25">
                  <c:v>1430</c:v>
                </c:pt>
                <c:pt idx="26">
                  <c:v>1401.6666666666667</c:v>
                </c:pt>
                <c:pt idx="27">
                  <c:v>1390</c:v>
                </c:pt>
                <c:pt idx="28">
                  <c:v>1397.1428571428571</c:v>
                </c:pt>
                <c:pt idx="29">
                  <c:v>570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7600</c:v>
                </c:pt>
                <c:pt idx="35">
                  <c:v>8881.4285714285706</c:v>
                </c:pt>
                <c:pt idx="36">
                  <c:v>577.14285714285711</c:v>
                </c:pt>
                <c:pt idx="37">
                  <c:v>4485.7142857142853</c:v>
                </c:pt>
                <c:pt idx="38">
                  <c:v>4471.4285714285716</c:v>
                </c:pt>
                <c:pt idx="39">
                  <c:v>4252.8571428571431</c:v>
                </c:pt>
                <c:pt idx="40">
                  <c:v>1427.1428571428571</c:v>
                </c:pt>
                <c:pt idx="41">
                  <c:v>467.14285714285717</c:v>
                </c:pt>
                <c:pt idx="42">
                  <c:v>468.57142857142856</c:v>
                </c:pt>
                <c:pt idx="43">
                  <c:v>1235.7142857142858</c:v>
                </c:pt>
                <c:pt idx="44">
                  <c:v>1540</c:v>
                </c:pt>
                <c:pt idx="45">
                  <c:v>1290</c:v>
                </c:pt>
                <c:pt idx="46">
                  <c:v>2117.1428571428573</c:v>
                </c:pt>
                <c:pt idx="47">
                  <c:v>897.14285714285711</c:v>
                </c:pt>
                <c:pt idx="48">
                  <c:v>1457.1428571428571</c:v>
                </c:pt>
                <c:pt idx="49">
                  <c:v>1440</c:v>
                </c:pt>
                <c:pt idx="50">
                  <c:v>1230</c:v>
                </c:pt>
                <c:pt idx="51">
                  <c:v>327.14285714285717</c:v>
                </c:pt>
                <c:pt idx="52">
                  <c:v>590</c:v>
                </c:pt>
                <c:pt idx="53">
                  <c:v>18.571428571428573</c:v>
                </c:pt>
                <c:pt idx="54">
                  <c:v>274.28571428571428</c:v>
                </c:pt>
                <c:pt idx="55">
                  <c:v>422.85714285714283</c:v>
                </c:pt>
                <c:pt idx="56">
                  <c:v>371.42857142857144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4AD-4679-84E7-9BEC33E1C1AC}"/>
            </c:ext>
          </c:extLst>
        </c:ser>
        <c:ser>
          <c:idx val="6"/>
          <c:order val="6"/>
          <c:tx>
            <c:strRef>
              <c:f>'Data Summary GPD'!$K$1:$K$2</c:f>
              <c:strCache>
                <c:ptCount val="2"/>
                <c:pt idx="0">
                  <c:v>Beanfield</c:v>
                </c:pt>
                <c:pt idx="1">
                  <c:v>11 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'Data Summary GPD'!$A$34:$A$90</c:f>
              <c:numCache>
                <c:formatCode>m/d/yyyy</c:formatCode>
                <c:ptCount val="57"/>
                <c:pt idx="0">
                  <c:v>44446</c:v>
                </c:pt>
                <c:pt idx="1">
                  <c:v>44453</c:v>
                </c:pt>
                <c:pt idx="2">
                  <c:v>44460</c:v>
                </c:pt>
                <c:pt idx="3">
                  <c:v>44466</c:v>
                </c:pt>
                <c:pt idx="4">
                  <c:v>44474</c:v>
                </c:pt>
                <c:pt idx="5">
                  <c:v>44481</c:v>
                </c:pt>
                <c:pt idx="6">
                  <c:v>44488</c:v>
                </c:pt>
                <c:pt idx="7">
                  <c:v>44495</c:v>
                </c:pt>
                <c:pt idx="8">
                  <c:v>44502</c:v>
                </c:pt>
                <c:pt idx="9">
                  <c:v>44509</c:v>
                </c:pt>
                <c:pt idx="10">
                  <c:v>44516</c:v>
                </c:pt>
                <c:pt idx="11">
                  <c:v>44523</c:v>
                </c:pt>
                <c:pt idx="12">
                  <c:v>44530</c:v>
                </c:pt>
                <c:pt idx="13">
                  <c:v>44537</c:v>
                </c:pt>
                <c:pt idx="14">
                  <c:v>44544</c:v>
                </c:pt>
                <c:pt idx="15">
                  <c:v>44551</c:v>
                </c:pt>
                <c:pt idx="16">
                  <c:v>44565</c:v>
                </c:pt>
                <c:pt idx="17">
                  <c:v>44572</c:v>
                </c:pt>
                <c:pt idx="18">
                  <c:v>44586</c:v>
                </c:pt>
                <c:pt idx="19">
                  <c:v>44594</c:v>
                </c:pt>
                <c:pt idx="20">
                  <c:v>44600</c:v>
                </c:pt>
                <c:pt idx="21">
                  <c:v>44607</c:v>
                </c:pt>
                <c:pt idx="22">
                  <c:v>44614</c:v>
                </c:pt>
                <c:pt idx="23">
                  <c:v>44572</c:v>
                </c:pt>
                <c:pt idx="24">
                  <c:v>44586</c:v>
                </c:pt>
                <c:pt idx="25">
                  <c:v>44594</c:v>
                </c:pt>
                <c:pt idx="26">
                  <c:v>44600</c:v>
                </c:pt>
                <c:pt idx="27">
                  <c:v>44607</c:v>
                </c:pt>
                <c:pt idx="28">
                  <c:v>44614</c:v>
                </c:pt>
                <c:pt idx="29">
                  <c:v>44621</c:v>
                </c:pt>
                <c:pt idx="30">
                  <c:v>44628</c:v>
                </c:pt>
                <c:pt idx="31">
                  <c:v>44635</c:v>
                </c:pt>
                <c:pt idx="32">
                  <c:v>44642</c:v>
                </c:pt>
                <c:pt idx="33">
                  <c:v>44649</c:v>
                </c:pt>
                <c:pt idx="34">
                  <c:v>44656</c:v>
                </c:pt>
                <c:pt idx="35">
                  <c:v>44663</c:v>
                </c:pt>
                <c:pt idx="36">
                  <c:v>44670</c:v>
                </c:pt>
                <c:pt idx="37">
                  <c:v>44677</c:v>
                </c:pt>
                <c:pt idx="38">
                  <c:v>44684</c:v>
                </c:pt>
                <c:pt idx="39">
                  <c:v>44691</c:v>
                </c:pt>
                <c:pt idx="40">
                  <c:v>44698</c:v>
                </c:pt>
                <c:pt idx="41">
                  <c:v>44705</c:v>
                </c:pt>
                <c:pt idx="42">
                  <c:v>44712</c:v>
                </c:pt>
                <c:pt idx="43">
                  <c:v>44719</c:v>
                </c:pt>
                <c:pt idx="44">
                  <c:v>44726</c:v>
                </c:pt>
                <c:pt idx="45">
                  <c:v>44733</c:v>
                </c:pt>
                <c:pt idx="46">
                  <c:v>44740</c:v>
                </c:pt>
                <c:pt idx="47">
                  <c:v>44747</c:v>
                </c:pt>
                <c:pt idx="48">
                  <c:v>44754</c:v>
                </c:pt>
                <c:pt idx="49">
                  <c:v>44761</c:v>
                </c:pt>
                <c:pt idx="50">
                  <c:v>44768</c:v>
                </c:pt>
                <c:pt idx="51">
                  <c:v>44775</c:v>
                </c:pt>
                <c:pt idx="52">
                  <c:v>44782</c:v>
                </c:pt>
                <c:pt idx="53">
                  <c:v>44789</c:v>
                </c:pt>
                <c:pt idx="54">
                  <c:v>44796</c:v>
                </c:pt>
                <c:pt idx="55">
                  <c:v>44803</c:v>
                </c:pt>
                <c:pt idx="56">
                  <c:v>44810</c:v>
                </c:pt>
              </c:numCache>
            </c:numRef>
          </c:cat>
          <c:val>
            <c:numRef>
              <c:f>'Data Summary GPD'!#REF!</c:f>
              <c:numCache>
                <c:formatCode>General</c:formatCode>
                <c:ptCount val="5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4AD-4679-84E7-9BEC33E1C1AC}"/>
            </c:ext>
          </c:extLst>
        </c:ser>
        <c:ser>
          <c:idx val="7"/>
          <c:order val="7"/>
          <c:tx>
            <c:strRef>
              <c:f>'Data Summary GPD'!$L$1:$L$2</c:f>
              <c:strCache>
                <c:ptCount val="2"/>
                <c:pt idx="0">
                  <c:v>upper Gingerroot</c:v>
                </c:pt>
                <c:pt idx="1">
                  <c:v>12 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'Data Summary GPD'!$A$34:$A$90</c:f>
              <c:numCache>
                <c:formatCode>m/d/yyyy</c:formatCode>
                <c:ptCount val="57"/>
                <c:pt idx="0">
                  <c:v>44446</c:v>
                </c:pt>
                <c:pt idx="1">
                  <c:v>44453</c:v>
                </c:pt>
                <c:pt idx="2">
                  <c:v>44460</c:v>
                </c:pt>
                <c:pt idx="3">
                  <c:v>44466</c:v>
                </c:pt>
                <c:pt idx="4">
                  <c:v>44474</c:v>
                </c:pt>
                <c:pt idx="5">
                  <c:v>44481</c:v>
                </c:pt>
                <c:pt idx="6">
                  <c:v>44488</c:v>
                </c:pt>
                <c:pt idx="7">
                  <c:v>44495</c:v>
                </c:pt>
                <c:pt idx="8">
                  <c:v>44502</c:v>
                </c:pt>
                <c:pt idx="9">
                  <c:v>44509</c:v>
                </c:pt>
                <c:pt idx="10">
                  <c:v>44516</c:v>
                </c:pt>
                <c:pt idx="11">
                  <c:v>44523</c:v>
                </c:pt>
                <c:pt idx="12">
                  <c:v>44530</c:v>
                </c:pt>
                <c:pt idx="13">
                  <c:v>44537</c:v>
                </c:pt>
                <c:pt idx="14">
                  <c:v>44544</c:v>
                </c:pt>
                <c:pt idx="15">
                  <c:v>44551</c:v>
                </c:pt>
                <c:pt idx="16">
                  <c:v>44565</c:v>
                </c:pt>
                <c:pt idx="17">
                  <c:v>44572</c:v>
                </c:pt>
                <c:pt idx="18">
                  <c:v>44586</c:v>
                </c:pt>
                <c:pt idx="19">
                  <c:v>44594</c:v>
                </c:pt>
                <c:pt idx="20">
                  <c:v>44600</c:v>
                </c:pt>
                <c:pt idx="21">
                  <c:v>44607</c:v>
                </c:pt>
                <c:pt idx="22">
                  <c:v>44614</c:v>
                </c:pt>
                <c:pt idx="23">
                  <c:v>44572</c:v>
                </c:pt>
                <c:pt idx="24">
                  <c:v>44586</c:v>
                </c:pt>
                <c:pt idx="25">
                  <c:v>44594</c:v>
                </c:pt>
                <c:pt idx="26">
                  <c:v>44600</c:v>
                </c:pt>
                <c:pt idx="27">
                  <c:v>44607</c:v>
                </c:pt>
                <c:pt idx="28">
                  <c:v>44614</c:v>
                </c:pt>
                <c:pt idx="29">
                  <c:v>44621</c:v>
                </c:pt>
                <c:pt idx="30">
                  <c:v>44628</c:v>
                </c:pt>
                <c:pt idx="31">
                  <c:v>44635</c:v>
                </c:pt>
                <c:pt idx="32">
                  <c:v>44642</c:v>
                </c:pt>
                <c:pt idx="33">
                  <c:v>44649</c:v>
                </c:pt>
                <c:pt idx="34">
                  <c:v>44656</c:v>
                </c:pt>
                <c:pt idx="35">
                  <c:v>44663</c:v>
                </c:pt>
                <c:pt idx="36">
                  <c:v>44670</c:v>
                </c:pt>
                <c:pt idx="37">
                  <c:v>44677</c:v>
                </c:pt>
                <c:pt idx="38">
                  <c:v>44684</c:v>
                </c:pt>
                <c:pt idx="39">
                  <c:v>44691</c:v>
                </c:pt>
                <c:pt idx="40">
                  <c:v>44698</c:v>
                </c:pt>
                <c:pt idx="41">
                  <c:v>44705</c:v>
                </c:pt>
                <c:pt idx="42">
                  <c:v>44712</c:v>
                </c:pt>
                <c:pt idx="43">
                  <c:v>44719</c:v>
                </c:pt>
                <c:pt idx="44">
                  <c:v>44726</c:v>
                </c:pt>
                <c:pt idx="45">
                  <c:v>44733</c:v>
                </c:pt>
                <c:pt idx="46">
                  <c:v>44740</c:v>
                </c:pt>
                <c:pt idx="47">
                  <c:v>44747</c:v>
                </c:pt>
                <c:pt idx="48">
                  <c:v>44754</c:v>
                </c:pt>
                <c:pt idx="49">
                  <c:v>44761</c:v>
                </c:pt>
                <c:pt idx="50">
                  <c:v>44768</c:v>
                </c:pt>
                <c:pt idx="51">
                  <c:v>44775</c:v>
                </c:pt>
                <c:pt idx="52">
                  <c:v>44782</c:v>
                </c:pt>
                <c:pt idx="53">
                  <c:v>44789</c:v>
                </c:pt>
                <c:pt idx="54">
                  <c:v>44796</c:v>
                </c:pt>
                <c:pt idx="55">
                  <c:v>44803</c:v>
                </c:pt>
                <c:pt idx="56">
                  <c:v>44810</c:v>
                </c:pt>
              </c:numCache>
            </c:numRef>
          </c:cat>
          <c:val>
            <c:numRef>
              <c:f>'Data Summary GPD'!$K$34:$K$90</c:f>
              <c:numCache>
                <c:formatCode>#,##0_);[Red]\(#,##0\)</c:formatCode>
                <c:ptCount val="57"/>
                <c:pt idx="0">
                  <c:v>9169</c:v>
                </c:pt>
                <c:pt idx="1">
                  <c:v>11000</c:v>
                </c:pt>
                <c:pt idx="2">
                  <c:v>11466.571428571429</c:v>
                </c:pt>
                <c:pt idx="3">
                  <c:v>11426.833333333334</c:v>
                </c:pt>
                <c:pt idx="4">
                  <c:v>11409.875</c:v>
                </c:pt>
                <c:pt idx="5">
                  <c:v>11366.714285714286</c:v>
                </c:pt>
                <c:pt idx="6">
                  <c:v>11366.142857142857</c:v>
                </c:pt>
                <c:pt idx="7">
                  <c:v>11200.142857142857</c:v>
                </c:pt>
                <c:pt idx="8">
                  <c:v>11494.714285714286</c:v>
                </c:pt>
                <c:pt idx="9">
                  <c:v>11323.142857142857</c:v>
                </c:pt>
                <c:pt idx="10">
                  <c:v>11279.142857142857</c:v>
                </c:pt>
                <c:pt idx="11">
                  <c:v>11233.714285714286</c:v>
                </c:pt>
                <c:pt idx="12">
                  <c:v>11225.857142857143</c:v>
                </c:pt>
                <c:pt idx="13">
                  <c:v>11796.571428571429</c:v>
                </c:pt>
                <c:pt idx="14">
                  <c:v>10926.285714285714</c:v>
                </c:pt>
                <c:pt idx="15">
                  <c:v>11002.285714285714</c:v>
                </c:pt>
                <c:pt idx="16">
                  <c:v>11344.714285714286</c:v>
                </c:pt>
                <c:pt idx="17">
                  <c:v>11402.571428571429</c:v>
                </c:pt>
                <c:pt idx="18">
                  <c:v>11142.857142857143</c:v>
                </c:pt>
                <c:pt idx="19">
                  <c:v>10955</c:v>
                </c:pt>
                <c:pt idx="20">
                  <c:v>10805</c:v>
                </c:pt>
                <c:pt idx="21">
                  <c:v>10871.571428571429</c:v>
                </c:pt>
                <c:pt idx="22">
                  <c:v>11198.714285714286</c:v>
                </c:pt>
                <c:pt idx="23">
                  <c:v>11022.904761904761</c:v>
                </c:pt>
                <c:pt idx="24">
                  <c:v>11142.857142857143</c:v>
                </c:pt>
                <c:pt idx="25">
                  <c:v>10955</c:v>
                </c:pt>
                <c:pt idx="26">
                  <c:v>10805</c:v>
                </c:pt>
                <c:pt idx="27">
                  <c:v>10871.571428571429</c:v>
                </c:pt>
                <c:pt idx="28">
                  <c:v>11198.714285714286</c:v>
                </c:pt>
                <c:pt idx="29">
                  <c:v>7446.8571428571431</c:v>
                </c:pt>
                <c:pt idx="30">
                  <c:v>11665.428571428571</c:v>
                </c:pt>
                <c:pt idx="31">
                  <c:v>11014</c:v>
                </c:pt>
                <c:pt idx="32">
                  <c:v>11916.857142857143</c:v>
                </c:pt>
                <c:pt idx="33">
                  <c:v>0</c:v>
                </c:pt>
                <c:pt idx="34">
                  <c:v>23839.857142857141</c:v>
                </c:pt>
                <c:pt idx="35">
                  <c:v>11733.285714285714</c:v>
                </c:pt>
                <c:pt idx="36">
                  <c:v>11093.142857142857</c:v>
                </c:pt>
                <c:pt idx="37">
                  <c:v>11144.857142857143</c:v>
                </c:pt>
                <c:pt idx="38">
                  <c:v>11433.285714285714</c:v>
                </c:pt>
                <c:pt idx="39">
                  <c:v>15164.857142857143</c:v>
                </c:pt>
                <c:pt idx="40">
                  <c:v>3827.2857142857142</c:v>
                </c:pt>
                <c:pt idx="41">
                  <c:v>11194.285714285714</c:v>
                </c:pt>
                <c:pt idx="42">
                  <c:v>11221.285714285714</c:v>
                </c:pt>
                <c:pt idx="43">
                  <c:v>6348.4285714285716</c:v>
                </c:pt>
                <c:pt idx="44">
                  <c:v>14375.428571428571</c:v>
                </c:pt>
                <c:pt idx="45">
                  <c:v>10792</c:v>
                </c:pt>
                <c:pt idx="46">
                  <c:v>3328.5714285714284</c:v>
                </c:pt>
                <c:pt idx="47">
                  <c:v>16237.142857142857</c:v>
                </c:pt>
                <c:pt idx="48">
                  <c:v>9626.4285714285706</c:v>
                </c:pt>
                <c:pt idx="49">
                  <c:v>9507.8571428571431</c:v>
                </c:pt>
                <c:pt idx="50">
                  <c:v>9434.8571428571431</c:v>
                </c:pt>
                <c:pt idx="51">
                  <c:v>6279.4285714285716</c:v>
                </c:pt>
                <c:pt idx="52">
                  <c:v>12863.428571428571</c:v>
                </c:pt>
                <c:pt idx="53">
                  <c:v>5708</c:v>
                </c:pt>
                <c:pt idx="54">
                  <c:v>8557.1428571428569</c:v>
                </c:pt>
                <c:pt idx="55">
                  <c:v>3942.8571428571427</c:v>
                </c:pt>
                <c:pt idx="56">
                  <c:v>13043.142857142857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74AD-4679-84E7-9BEC33E1C1AC}"/>
            </c:ext>
          </c:extLst>
        </c:ser>
        <c:ser>
          <c:idx val="8"/>
          <c:order val="8"/>
          <c:tx>
            <c:strRef>
              <c:f>'Data Summary GPD'!$L$1:$L$2</c:f>
              <c:strCache>
                <c:ptCount val="2"/>
                <c:pt idx="0">
                  <c:v>upper Gingerroot</c:v>
                </c:pt>
                <c:pt idx="1">
                  <c:v>12 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'Data Summary GPD'!$A$34:$A$90</c:f>
              <c:numCache>
                <c:formatCode>m/d/yyyy</c:formatCode>
                <c:ptCount val="57"/>
                <c:pt idx="0">
                  <c:v>44446</c:v>
                </c:pt>
                <c:pt idx="1">
                  <c:v>44453</c:v>
                </c:pt>
                <c:pt idx="2">
                  <c:v>44460</c:v>
                </c:pt>
                <c:pt idx="3">
                  <c:v>44466</c:v>
                </c:pt>
                <c:pt idx="4">
                  <c:v>44474</c:v>
                </c:pt>
                <c:pt idx="5">
                  <c:v>44481</c:v>
                </c:pt>
                <c:pt idx="6">
                  <c:v>44488</c:v>
                </c:pt>
                <c:pt idx="7">
                  <c:v>44495</c:v>
                </c:pt>
                <c:pt idx="8">
                  <c:v>44502</c:v>
                </c:pt>
                <c:pt idx="9">
                  <c:v>44509</c:v>
                </c:pt>
                <c:pt idx="10">
                  <c:v>44516</c:v>
                </c:pt>
                <c:pt idx="11">
                  <c:v>44523</c:v>
                </c:pt>
                <c:pt idx="12">
                  <c:v>44530</c:v>
                </c:pt>
                <c:pt idx="13">
                  <c:v>44537</c:v>
                </c:pt>
                <c:pt idx="14">
                  <c:v>44544</c:v>
                </c:pt>
                <c:pt idx="15">
                  <c:v>44551</c:v>
                </c:pt>
                <c:pt idx="16">
                  <c:v>44565</c:v>
                </c:pt>
                <c:pt idx="17">
                  <c:v>44572</c:v>
                </c:pt>
                <c:pt idx="18">
                  <c:v>44586</c:v>
                </c:pt>
                <c:pt idx="19">
                  <c:v>44594</c:v>
                </c:pt>
                <c:pt idx="20">
                  <c:v>44600</c:v>
                </c:pt>
                <c:pt idx="21">
                  <c:v>44607</c:v>
                </c:pt>
                <c:pt idx="22">
                  <c:v>44614</c:v>
                </c:pt>
                <c:pt idx="23">
                  <c:v>44572</c:v>
                </c:pt>
                <c:pt idx="24">
                  <c:v>44586</c:v>
                </c:pt>
                <c:pt idx="25">
                  <c:v>44594</c:v>
                </c:pt>
                <c:pt idx="26">
                  <c:v>44600</c:v>
                </c:pt>
                <c:pt idx="27">
                  <c:v>44607</c:v>
                </c:pt>
                <c:pt idx="28">
                  <c:v>44614</c:v>
                </c:pt>
                <c:pt idx="29">
                  <c:v>44621</c:v>
                </c:pt>
                <c:pt idx="30">
                  <c:v>44628</c:v>
                </c:pt>
                <c:pt idx="31">
                  <c:v>44635</c:v>
                </c:pt>
                <c:pt idx="32">
                  <c:v>44642</c:v>
                </c:pt>
                <c:pt idx="33">
                  <c:v>44649</c:v>
                </c:pt>
                <c:pt idx="34">
                  <c:v>44656</c:v>
                </c:pt>
                <c:pt idx="35">
                  <c:v>44663</c:v>
                </c:pt>
                <c:pt idx="36">
                  <c:v>44670</c:v>
                </c:pt>
                <c:pt idx="37">
                  <c:v>44677</c:v>
                </c:pt>
                <c:pt idx="38">
                  <c:v>44684</c:v>
                </c:pt>
                <c:pt idx="39">
                  <c:v>44691</c:v>
                </c:pt>
                <c:pt idx="40">
                  <c:v>44698</c:v>
                </c:pt>
                <c:pt idx="41">
                  <c:v>44705</c:v>
                </c:pt>
                <c:pt idx="42">
                  <c:v>44712</c:v>
                </c:pt>
                <c:pt idx="43">
                  <c:v>44719</c:v>
                </c:pt>
                <c:pt idx="44">
                  <c:v>44726</c:v>
                </c:pt>
                <c:pt idx="45">
                  <c:v>44733</c:v>
                </c:pt>
                <c:pt idx="46">
                  <c:v>44740</c:v>
                </c:pt>
                <c:pt idx="47">
                  <c:v>44747</c:v>
                </c:pt>
                <c:pt idx="48">
                  <c:v>44754</c:v>
                </c:pt>
                <c:pt idx="49">
                  <c:v>44761</c:v>
                </c:pt>
                <c:pt idx="50">
                  <c:v>44768</c:v>
                </c:pt>
                <c:pt idx="51">
                  <c:v>44775</c:v>
                </c:pt>
                <c:pt idx="52">
                  <c:v>44782</c:v>
                </c:pt>
                <c:pt idx="53">
                  <c:v>44789</c:v>
                </c:pt>
                <c:pt idx="54">
                  <c:v>44796</c:v>
                </c:pt>
                <c:pt idx="55">
                  <c:v>44803</c:v>
                </c:pt>
                <c:pt idx="56">
                  <c:v>44810</c:v>
                </c:pt>
              </c:numCache>
            </c:numRef>
          </c:cat>
          <c:val>
            <c:numRef>
              <c:f>'Data Summary GPD'!$L$34:$L$90</c:f>
              <c:numCache>
                <c:formatCode>#,##0_);[Red]\(#,##0\)</c:formatCode>
                <c:ptCount val="57"/>
                <c:pt idx="0">
                  <c:v>11097.142857142857</c:v>
                </c:pt>
                <c:pt idx="1">
                  <c:v>11584.285714285714</c:v>
                </c:pt>
                <c:pt idx="2">
                  <c:v>11654.285714285714</c:v>
                </c:pt>
                <c:pt idx="3">
                  <c:v>11193.333333333334</c:v>
                </c:pt>
                <c:pt idx="4">
                  <c:v>11056.25</c:v>
                </c:pt>
                <c:pt idx="5">
                  <c:v>11594.285714285714</c:v>
                </c:pt>
                <c:pt idx="6">
                  <c:v>11524.285714285714</c:v>
                </c:pt>
                <c:pt idx="7">
                  <c:v>11527.142857142857</c:v>
                </c:pt>
                <c:pt idx="8">
                  <c:v>10701.428571428571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1928.5714285714287</c:v>
                </c:pt>
                <c:pt idx="13">
                  <c:v>20498.571428571428</c:v>
                </c:pt>
                <c:pt idx="14">
                  <c:v>18972.857142857141</c:v>
                </c:pt>
                <c:pt idx="15">
                  <c:v>14190</c:v>
                </c:pt>
                <c:pt idx="16">
                  <c:v>17531.428571428572</c:v>
                </c:pt>
                <c:pt idx="17">
                  <c:v>17685.714285714286</c:v>
                </c:pt>
                <c:pt idx="18">
                  <c:v>16897.857142857141</c:v>
                </c:pt>
                <c:pt idx="19">
                  <c:v>13086.25</c:v>
                </c:pt>
                <c:pt idx="20">
                  <c:v>20133.333333333332</c:v>
                </c:pt>
                <c:pt idx="21">
                  <c:v>16454.285714285714</c:v>
                </c:pt>
                <c:pt idx="22">
                  <c:v>15795.714285714286</c:v>
                </c:pt>
                <c:pt idx="23">
                  <c:v>16376.428571428571</c:v>
                </c:pt>
                <c:pt idx="24">
                  <c:v>16897.857142857141</c:v>
                </c:pt>
                <c:pt idx="25">
                  <c:v>13086.25</c:v>
                </c:pt>
                <c:pt idx="26">
                  <c:v>20133.333333333332</c:v>
                </c:pt>
                <c:pt idx="27">
                  <c:v>16454.285714285714</c:v>
                </c:pt>
                <c:pt idx="28">
                  <c:v>15795.714285714286</c:v>
                </c:pt>
                <c:pt idx="29">
                  <c:v>14047.142857142857</c:v>
                </c:pt>
                <c:pt idx="30">
                  <c:v>17227.142857142859</c:v>
                </c:pt>
                <c:pt idx="31">
                  <c:v>16504.285714285714</c:v>
                </c:pt>
                <c:pt idx="32">
                  <c:v>17342.857142857141</c:v>
                </c:pt>
                <c:pt idx="33">
                  <c:v>17265.714285714286</c:v>
                </c:pt>
                <c:pt idx="34">
                  <c:v>17342.857142857141</c:v>
                </c:pt>
                <c:pt idx="35">
                  <c:v>17018.571428571428</c:v>
                </c:pt>
                <c:pt idx="36">
                  <c:v>13750</c:v>
                </c:pt>
                <c:pt idx="37">
                  <c:v>0</c:v>
                </c:pt>
                <c:pt idx="38">
                  <c:v>12902.857142857143</c:v>
                </c:pt>
                <c:pt idx="39">
                  <c:v>29344.285714285714</c:v>
                </c:pt>
                <c:pt idx="40">
                  <c:v>27571.428571428572</c:v>
                </c:pt>
                <c:pt idx="41">
                  <c:v>29075.714285714286</c:v>
                </c:pt>
                <c:pt idx="42">
                  <c:v>24934.285714285714</c:v>
                </c:pt>
                <c:pt idx="43">
                  <c:v>25632.857142857141</c:v>
                </c:pt>
                <c:pt idx="44">
                  <c:v>26041.428571428572</c:v>
                </c:pt>
                <c:pt idx="45">
                  <c:v>23461.428571428572</c:v>
                </c:pt>
                <c:pt idx="46">
                  <c:v>21912.857142857141</c:v>
                </c:pt>
                <c:pt idx="47">
                  <c:v>20687.142857142859</c:v>
                </c:pt>
                <c:pt idx="48">
                  <c:v>19594.285714285714</c:v>
                </c:pt>
                <c:pt idx="49">
                  <c:v>19290</c:v>
                </c:pt>
                <c:pt idx="50">
                  <c:v>19357.142857142859</c:v>
                </c:pt>
                <c:pt idx="51">
                  <c:v>19531.428571428572</c:v>
                </c:pt>
                <c:pt idx="52">
                  <c:v>19360</c:v>
                </c:pt>
                <c:pt idx="53">
                  <c:v>19340</c:v>
                </c:pt>
                <c:pt idx="54">
                  <c:v>19187.142857142859</c:v>
                </c:pt>
                <c:pt idx="55">
                  <c:v>19341.428571428572</c:v>
                </c:pt>
                <c:pt idx="56">
                  <c:v>18978.571428571428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74AD-4679-84E7-9BEC33E1C1AC}"/>
            </c:ext>
          </c:extLst>
        </c:ser>
        <c:ser>
          <c:idx val="9"/>
          <c:order val="9"/>
          <c:tx>
            <c:strRef>
              <c:f>'Data Summary GPD'!$M$1:$M$2</c:f>
              <c:strCache>
                <c:ptCount val="2"/>
                <c:pt idx="0">
                  <c:v>King/Sweetbay</c:v>
                </c:pt>
                <c:pt idx="1">
                  <c:v>13 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'Data Summary GPD'!$A$34:$A$90</c:f>
              <c:numCache>
                <c:formatCode>m/d/yyyy</c:formatCode>
                <c:ptCount val="57"/>
                <c:pt idx="0">
                  <c:v>44446</c:v>
                </c:pt>
                <c:pt idx="1">
                  <c:v>44453</c:v>
                </c:pt>
                <c:pt idx="2">
                  <c:v>44460</c:v>
                </c:pt>
                <c:pt idx="3">
                  <c:v>44466</c:v>
                </c:pt>
                <c:pt idx="4">
                  <c:v>44474</c:v>
                </c:pt>
                <c:pt idx="5">
                  <c:v>44481</c:v>
                </c:pt>
                <c:pt idx="6">
                  <c:v>44488</c:v>
                </c:pt>
                <c:pt idx="7">
                  <c:v>44495</c:v>
                </c:pt>
                <c:pt idx="8">
                  <c:v>44502</c:v>
                </c:pt>
                <c:pt idx="9">
                  <c:v>44509</c:v>
                </c:pt>
                <c:pt idx="10">
                  <c:v>44516</c:v>
                </c:pt>
                <c:pt idx="11">
                  <c:v>44523</c:v>
                </c:pt>
                <c:pt idx="12">
                  <c:v>44530</c:v>
                </c:pt>
                <c:pt idx="13">
                  <c:v>44537</c:v>
                </c:pt>
                <c:pt idx="14">
                  <c:v>44544</c:v>
                </c:pt>
                <c:pt idx="15">
                  <c:v>44551</c:v>
                </c:pt>
                <c:pt idx="16">
                  <c:v>44565</c:v>
                </c:pt>
                <c:pt idx="17">
                  <c:v>44572</c:v>
                </c:pt>
                <c:pt idx="18">
                  <c:v>44586</c:v>
                </c:pt>
                <c:pt idx="19">
                  <c:v>44594</c:v>
                </c:pt>
                <c:pt idx="20">
                  <c:v>44600</c:v>
                </c:pt>
                <c:pt idx="21">
                  <c:v>44607</c:v>
                </c:pt>
                <c:pt idx="22">
                  <c:v>44614</c:v>
                </c:pt>
                <c:pt idx="23">
                  <c:v>44572</c:v>
                </c:pt>
                <c:pt idx="24">
                  <c:v>44586</c:v>
                </c:pt>
                <c:pt idx="25">
                  <c:v>44594</c:v>
                </c:pt>
                <c:pt idx="26">
                  <c:v>44600</c:v>
                </c:pt>
                <c:pt idx="27">
                  <c:v>44607</c:v>
                </c:pt>
                <c:pt idx="28">
                  <c:v>44614</c:v>
                </c:pt>
                <c:pt idx="29">
                  <c:v>44621</c:v>
                </c:pt>
                <c:pt idx="30">
                  <c:v>44628</c:v>
                </c:pt>
                <c:pt idx="31">
                  <c:v>44635</c:v>
                </c:pt>
                <c:pt idx="32">
                  <c:v>44642</c:v>
                </c:pt>
                <c:pt idx="33">
                  <c:v>44649</c:v>
                </c:pt>
                <c:pt idx="34">
                  <c:v>44656</c:v>
                </c:pt>
                <c:pt idx="35">
                  <c:v>44663</c:v>
                </c:pt>
                <c:pt idx="36">
                  <c:v>44670</c:v>
                </c:pt>
                <c:pt idx="37">
                  <c:v>44677</c:v>
                </c:pt>
                <c:pt idx="38">
                  <c:v>44684</c:v>
                </c:pt>
                <c:pt idx="39">
                  <c:v>44691</c:v>
                </c:pt>
                <c:pt idx="40">
                  <c:v>44698</c:v>
                </c:pt>
                <c:pt idx="41">
                  <c:v>44705</c:v>
                </c:pt>
                <c:pt idx="42">
                  <c:v>44712</c:v>
                </c:pt>
                <c:pt idx="43">
                  <c:v>44719</c:v>
                </c:pt>
                <c:pt idx="44">
                  <c:v>44726</c:v>
                </c:pt>
                <c:pt idx="45">
                  <c:v>44733</c:v>
                </c:pt>
                <c:pt idx="46">
                  <c:v>44740</c:v>
                </c:pt>
                <c:pt idx="47">
                  <c:v>44747</c:v>
                </c:pt>
                <c:pt idx="48">
                  <c:v>44754</c:v>
                </c:pt>
                <c:pt idx="49">
                  <c:v>44761</c:v>
                </c:pt>
                <c:pt idx="50">
                  <c:v>44768</c:v>
                </c:pt>
                <c:pt idx="51">
                  <c:v>44775</c:v>
                </c:pt>
                <c:pt idx="52">
                  <c:v>44782</c:v>
                </c:pt>
                <c:pt idx="53">
                  <c:v>44789</c:v>
                </c:pt>
                <c:pt idx="54">
                  <c:v>44796</c:v>
                </c:pt>
                <c:pt idx="55">
                  <c:v>44803</c:v>
                </c:pt>
                <c:pt idx="56">
                  <c:v>44810</c:v>
                </c:pt>
              </c:numCache>
            </c:numRef>
          </c:cat>
          <c:val>
            <c:numRef>
              <c:f>'Data Summary GPD'!$M$34:$M$90</c:f>
              <c:numCache>
                <c:formatCode>#,##0_);[Red]\(#,##0\)</c:formatCode>
                <c:ptCount val="57"/>
                <c:pt idx="0">
                  <c:v>10645.714285714286</c:v>
                </c:pt>
                <c:pt idx="1">
                  <c:v>10048.571428571429</c:v>
                </c:pt>
                <c:pt idx="2">
                  <c:v>11185.714285714286</c:v>
                </c:pt>
                <c:pt idx="3">
                  <c:v>10556.666666666666</c:v>
                </c:pt>
                <c:pt idx="4">
                  <c:v>10556.25</c:v>
                </c:pt>
                <c:pt idx="5">
                  <c:v>10254.285714285714</c:v>
                </c:pt>
                <c:pt idx="6">
                  <c:v>9835.7142857142862</c:v>
                </c:pt>
                <c:pt idx="7">
                  <c:v>9791.4285714285706</c:v>
                </c:pt>
                <c:pt idx="8">
                  <c:v>9871.4285714285706</c:v>
                </c:pt>
                <c:pt idx="9">
                  <c:v>9515.7142857142862</c:v>
                </c:pt>
                <c:pt idx="10">
                  <c:v>9998.5714285714294</c:v>
                </c:pt>
                <c:pt idx="11">
                  <c:v>9702.8571428571431</c:v>
                </c:pt>
                <c:pt idx="12">
                  <c:v>9748.5714285714294</c:v>
                </c:pt>
                <c:pt idx="13">
                  <c:v>10434.285714285714</c:v>
                </c:pt>
                <c:pt idx="14">
                  <c:v>11125.714285714286</c:v>
                </c:pt>
                <c:pt idx="15">
                  <c:v>8025.7142857142853</c:v>
                </c:pt>
                <c:pt idx="16">
                  <c:v>9997.1428571428569</c:v>
                </c:pt>
                <c:pt idx="17">
                  <c:v>10087.142857142857</c:v>
                </c:pt>
                <c:pt idx="18">
                  <c:v>9845</c:v>
                </c:pt>
                <c:pt idx="19">
                  <c:v>7271.25</c:v>
                </c:pt>
                <c:pt idx="20">
                  <c:v>12960</c:v>
                </c:pt>
                <c:pt idx="21">
                  <c:v>9712.8571428571431</c:v>
                </c:pt>
                <c:pt idx="22">
                  <c:v>10105.714285714286</c:v>
                </c:pt>
                <c:pt idx="23">
                  <c:v>9821.1904761904771</c:v>
                </c:pt>
                <c:pt idx="24">
                  <c:v>9845</c:v>
                </c:pt>
                <c:pt idx="25">
                  <c:v>7271.25</c:v>
                </c:pt>
                <c:pt idx="26">
                  <c:v>12960</c:v>
                </c:pt>
                <c:pt idx="27">
                  <c:v>9712.8571428571431</c:v>
                </c:pt>
                <c:pt idx="28">
                  <c:v>10105.714285714286</c:v>
                </c:pt>
                <c:pt idx="29">
                  <c:v>2838.5714285714284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2888.1428571428573</c:v>
                </c:pt>
                <c:pt idx="35">
                  <c:v>9184.4285714285706</c:v>
                </c:pt>
                <c:pt idx="36">
                  <c:v>14065.142857142857</c:v>
                </c:pt>
                <c:pt idx="37">
                  <c:v>14014.142857142857</c:v>
                </c:pt>
                <c:pt idx="38">
                  <c:v>14206.428571428571</c:v>
                </c:pt>
                <c:pt idx="39">
                  <c:v>13698.428571428571</c:v>
                </c:pt>
                <c:pt idx="40">
                  <c:v>13675.285714285714</c:v>
                </c:pt>
                <c:pt idx="41">
                  <c:v>13610</c:v>
                </c:pt>
                <c:pt idx="42">
                  <c:v>13589.714285714286</c:v>
                </c:pt>
                <c:pt idx="43">
                  <c:v>13212.142857142857</c:v>
                </c:pt>
                <c:pt idx="44">
                  <c:v>13770.142857142857</c:v>
                </c:pt>
                <c:pt idx="45">
                  <c:v>13373.428571428571</c:v>
                </c:pt>
                <c:pt idx="46">
                  <c:v>13422.857142857143</c:v>
                </c:pt>
                <c:pt idx="47">
                  <c:v>13753</c:v>
                </c:pt>
                <c:pt idx="48">
                  <c:v>13195.142857142857</c:v>
                </c:pt>
                <c:pt idx="49">
                  <c:v>13093.857142857143</c:v>
                </c:pt>
                <c:pt idx="50">
                  <c:v>12975.571428571429</c:v>
                </c:pt>
                <c:pt idx="51">
                  <c:v>13487.571428571429</c:v>
                </c:pt>
                <c:pt idx="52">
                  <c:v>13438.571428571429</c:v>
                </c:pt>
                <c:pt idx="53">
                  <c:v>13490.571428571429</c:v>
                </c:pt>
                <c:pt idx="54">
                  <c:v>13436.428571428571</c:v>
                </c:pt>
                <c:pt idx="55">
                  <c:v>13438.714285714286</c:v>
                </c:pt>
                <c:pt idx="56">
                  <c:v>13174.714285714286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74AD-4679-84E7-9BEC33E1C1AC}"/>
            </c:ext>
          </c:extLst>
        </c:ser>
        <c:ser>
          <c:idx val="10"/>
          <c:order val="10"/>
          <c:tx>
            <c:strRef>
              <c:f>'Data Summary GPD'!$N$1:$N$2</c:f>
              <c:strCache>
                <c:ptCount val="2"/>
                <c:pt idx="0">
                  <c:v>Narcissa/Vanderlip</c:v>
                </c:pt>
                <c:pt idx="1">
                  <c:v>15 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'Data Summary GPD'!$A$34:$A$90</c:f>
              <c:numCache>
                <c:formatCode>m/d/yyyy</c:formatCode>
                <c:ptCount val="57"/>
                <c:pt idx="0">
                  <c:v>44446</c:v>
                </c:pt>
                <c:pt idx="1">
                  <c:v>44453</c:v>
                </c:pt>
                <c:pt idx="2">
                  <c:v>44460</c:v>
                </c:pt>
                <c:pt idx="3">
                  <c:v>44466</c:v>
                </c:pt>
                <c:pt idx="4">
                  <c:v>44474</c:v>
                </c:pt>
                <c:pt idx="5">
                  <c:v>44481</c:v>
                </c:pt>
                <c:pt idx="6">
                  <c:v>44488</c:v>
                </c:pt>
                <c:pt idx="7">
                  <c:v>44495</c:v>
                </c:pt>
                <c:pt idx="8">
                  <c:v>44502</c:v>
                </c:pt>
                <c:pt idx="9">
                  <c:v>44509</c:v>
                </c:pt>
                <c:pt idx="10">
                  <c:v>44516</c:v>
                </c:pt>
                <c:pt idx="11">
                  <c:v>44523</c:v>
                </c:pt>
                <c:pt idx="12">
                  <c:v>44530</c:v>
                </c:pt>
                <c:pt idx="13">
                  <c:v>44537</c:v>
                </c:pt>
                <c:pt idx="14">
                  <c:v>44544</c:v>
                </c:pt>
                <c:pt idx="15">
                  <c:v>44551</c:v>
                </c:pt>
                <c:pt idx="16">
                  <c:v>44565</c:v>
                </c:pt>
                <c:pt idx="17">
                  <c:v>44572</c:v>
                </c:pt>
                <c:pt idx="18">
                  <c:v>44586</c:v>
                </c:pt>
                <c:pt idx="19">
                  <c:v>44594</c:v>
                </c:pt>
                <c:pt idx="20">
                  <c:v>44600</c:v>
                </c:pt>
                <c:pt idx="21">
                  <c:v>44607</c:v>
                </c:pt>
                <c:pt idx="22">
                  <c:v>44614</c:v>
                </c:pt>
                <c:pt idx="23">
                  <c:v>44572</c:v>
                </c:pt>
                <c:pt idx="24">
                  <c:v>44586</c:v>
                </c:pt>
                <c:pt idx="25">
                  <c:v>44594</c:v>
                </c:pt>
                <c:pt idx="26">
                  <c:v>44600</c:v>
                </c:pt>
                <c:pt idx="27">
                  <c:v>44607</c:v>
                </c:pt>
                <c:pt idx="28">
                  <c:v>44614</c:v>
                </c:pt>
                <c:pt idx="29">
                  <c:v>44621</c:v>
                </c:pt>
                <c:pt idx="30">
                  <c:v>44628</c:v>
                </c:pt>
                <c:pt idx="31">
                  <c:v>44635</c:v>
                </c:pt>
                <c:pt idx="32">
                  <c:v>44642</c:v>
                </c:pt>
                <c:pt idx="33">
                  <c:v>44649</c:v>
                </c:pt>
                <c:pt idx="34">
                  <c:v>44656</c:v>
                </c:pt>
                <c:pt idx="35">
                  <c:v>44663</c:v>
                </c:pt>
                <c:pt idx="36">
                  <c:v>44670</c:v>
                </c:pt>
                <c:pt idx="37">
                  <c:v>44677</c:v>
                </c:pt>
                <c:pt idx="38">
                  <c:v>44684</c:v>
                </c:pt>
                <c:pt idx="39">
                  <c:v>44691</c:v>
                </c:pt>
                <c:pt idx="40">
                  <c:v>44698</c:v>
                </c:pt>
                <c:pt idx="41">
                  <c:v>44705</c:v>
                </c:pt>
                <c:pt idx="42">
                  <c:v>44712</c:v>
                </c:pt>
                <c:pt idx="43">
                  <c:v>44719</c:v>
                </c:pt>
                <c:pt idx="44">
                  <c:v>44726</c:v>
                </c:pt>
                <c:pt idx="45">
                  <c:v>44733</c:v>
                </c:pt>
                <c:pt idx="46">
                  <c:v>44740</c:v>
                </c:pt>
                <c:pt idx="47">
                  <c:v>44747</c:v>
                </c:pt>
                <c:pt idx="48">
                  <c:v>44754</c:v>
                </c:pt>
                <c:pt idx="49">
                  <c:v>44761</c:v>
                </c:pt>
                <c:pt idx="50">
                  <c:v>44768</c:v>
                </c:pt>
                <c:pt idx="51">
                  <c:v>44775</c:v>
                </c:pt>
                <c:pt idx="52">
                  <c:v>44782</c:v>
                </c:pt>
                <c:pt idx="53">
                  <c:v>44789</c:v>
                </c:pt>
                <c:pt idx="54">
                  <c:v>44796</c:v>
                </c:pt>
                <c:pt idx="55">
                  <c:v>44803</c:v>
                </c:pt>
                <c:pt idx="56">
                  <c:v>44810</c:v>
                </c:pt>
              </c:numCache>
            </c:numRef>
          </c:cat>
          <c:val>
            <c:numRef>
              <c:f>'Data Summary GPD'!$N$34:$N$90</c:f>
              <c:numCache>
                <c:formatCode>#,##0_);[Red]\(#,##0\)</c:formatCode>
                <c:ptCount val="57"/>
                <c:pt idx="0">
                  <c:v>2872.8571428571427</c:v>
                </c:pt>
                <c:pt idx="1">
                  <c:v>3734.2857142857142</c:v>
                </c:pt>
                <c:pt idx="2">
                  <c:v>-3008.5714285714284</c:v>
                </c:pt>
                <c:pt idx="3">
                  <c:v>-7361.666666666667</c:v>
                </c:pt>
                <c:pt idx="4">
                  <c:v>0</c:v>
                </c:pt>
                <c:pt idx="5">
                  <c:v>-121.42857142857143</c:v>
                </c:pt>
                <c:pt idx="6">
                  <c:v>13144.285714285714</c:v>
                </c:pt>
                <c:pt idx="7">
                  <c:v>13248.571428571429</c:v>
                </c:pt>
                <c:pt idx="8">
                  <c:v>13381.428571428571</c:v>
                </c:pt>
                <c:pt idx="9">
                  <c:v>13247.142857142857</c:v>
                </c:pt>
                <c:pt idx="10">
                  <c:v>13108.571428571429</c:v>
                </c:pt>
                <c:pt idx="11">
                  <c:v>12977.142857142857</c:v>
                </c:pt>
                <c:pt idx="12">
                  <c:v>11181.428571428571</c:v>
                </c:pt>
                <c:pt idx="13">
                  <c:v>-893757.14285714284</c:v>
                </c:pt>
                <c:pt idx="14">
                  <c:v>18945.571428571428</c:v>
                </c:pt>
                <c:pt idx="15">
                  <c:v>1510</c:v>
                </c:pt>
                <c:pt idx="16">
                  <c:v>1779.5714285714287</c:v>
                </c:pt>
                <c:pt idx="17">
                  <c:v>1750.1428571428571</c:v>
                </c:pt>
                <c:pt idx="18">
                  <c:v>1786.1428571428571</c:v>
                </c:pt>
                <c:pt idx="19">
                  <c:v>2404.5</c:v>
                </c:pt>
                <c:pt idx="20">
                  <c:v>15472.333333333334</c:v>
                </c:pt>
                <c:pt idx="21">
                  <c:v>13292</c:v>
                </c:pt>
                <c:pt idx="22">
                  <c:v>0</c:v>
                </c:pt>
                <c:pt idx="23">
                  <c:v>5479.0476190476193</c:v>
                </c:pt>
                <c:pt idx="24">
                  <c:v>1786.1428571428571</c:v>
                </c:pt>
                <c:pt idx="25">
                  <c:v>2404.5</c:v>
                </c:pt>
                <c:pt idx="26">
                  <c:v>15472.333333333334</c:v>
                </c:pt>
                <c:pt idx="27">
                  <c:v>13292</c:v>
                </c:pt>
                <c:pt idx="28">
                  <c:v>0</c:v>
                </c:pt>
                <c:pt idx="29">
                  <c:v>10369.428571428571</c:v>
                </c:pt>
                <c:pt idx="30">
                  <c:v>21339.714285714286</c:v>
                </c:pt>
                <c:pt idx="31">
                  <c:v>9467.1428571428569</c:v>
                </c:pt>
                <c:pt idx="32">
                  <c:v>14610.571428571429</c:v>
                </c:pt>
                <c:pt idx="33">
                  <c:v>7789</c:v>
                </c:pt>
                <c:pt idx="34">
                  <c:v>11133.857142857143</c:v>
                </c:pt>
                <c:pt idx="35">
                  <c:v>11659.857142857143</c:v>
                </c:pt>
                <c:pt idx="36">
                  <c:v>11625.857142857143</c:v>
                </c:pt>
                <c:pt idx="37">
                  <c:v>11659.571428571429</c:v>
                </c:pt>
                <c:pt idx="38">
                  <c:v>6035</c:v>
                </c:pt>
                <c:pt idx="39">
                  <c:v>951.42857142857144</c:v>
                </c:pt>
                <c:pt idx="40">
                  <c:v>5.1428571428571432</c:v>
                </c:pt>
                <c:pt idx="41">
                  <c:v>-5.1428571428571432</c:v>
                </c:pt>
                <c:pt idx="42">
                  <c:v>7885.1428571428569</c:v>
                </c:pt>
                <c:pt idx="43">
                  <c:v>8500</c:v>
                </c:pt>
                <c:pt idx="44">
                  <c:v>8581.5714285714294</c:v>
                </c:pt>
                <c:pt idx="45">
                  <c:v>8101</c:v>
                </c:pt>
                <c:pt idx="46">
                  <c:v>8134.4285714285716</c:v>
                </c:pt>
                <c:pt idx="47">
                  <c:v>8300.2857142857138</c:v>
                </c:pt>
                <c:pt idx="48">
                  <c:v>8093</c:v>
                </c:pt>
                <c:pt idx="49">
                  <c:v>8280.1428571428569</c:v>
                </c:pt>
                <c:pt idx="50">
                  <c:v>7052.5714285714284</c:v>
                </c:pt>
                <c:pt idx="51">
                  <c:v>0</c:v>
                </c:pt>
                <c:pt idx="52">
                  <c:v>0</c:v>
                </c:pt>
                <c:pt idx="53">
                  <c:v>1092.1428571428571</c:v>
                </c:pt>
                <c:pt idx="54">
                  <c:v>2026</c:v>
                </c:pt>
                <c:pt idx="55">
                  <c:v>14869.285714285714</c:v>
                </c:pt>
                <c:pt idx="56">
                  <c:v>8160.4285714285716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74AD-4679-84E7-9BEC33E1C1AC}"/>
            </c:ext>
          </c:extLst>
        </c:ser>
        <c:ser>
          <c:idx val="11"/>
          <c:order val="11"/>
          <c:tx>
            <c:strRef>
              <c:f>'Data Summary GPD'!$O$1:$O$2</c:f>
              <c:strCache>
                <c:ptCount val="2"/>
                <c:pt idx="0">
                  <c:v>Petak/Sweetbay</c:v>
                </c:pt>
                <c:pt idx="1">
                  <c:v>16 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'Data Summary GPD'!$A$34:$A$90</c:f>
              <c:numCache>
                <c:formatCode>m/d/yyyy</c:formatCode>
                <c:ptCount val="57"/>
                <c:pt idx="0">
                  <c:v>44446</c:v>
                </c:pt>
                <c:pt idx="1">
                  <c:v>44453</c:v>
                </c:pt>
                <c:pt idx="2">
                  <c:v>44460</c:v>
                </c:pt>
                <c:pt idx="3">
                  <c:v>44466</c:v>
                </c:pt>
                <c:pt idx="4">
                  <c:v>44474</c:v>
                </c:pt>
                <c:pt idx="5">
                  <c:v>44481</c:v>
                </c:pt>
                <c:pt idx="6">
                  <c:v>44488</c:v>
                </c:pt>
                <c:pt idx="7">
                  <c:v>44495</c:v>
                </c:pt>
                <c:pt idx="8">
                  <c:v>44502</c:v>
                </c:pt>
                <c:pt idx="9">
                  <c:v>44509</c:v>
                </c:pt>
                <c:pt idx="10">
                  <c:v>44516</c:v>
                </c:pt>
                <c:pt idx="11">
                  <c:v>44523</c:v>
                </c:pt>
                <c:pt idx="12">
                  <c:v>44530</c:v>
                </c:pt>
                <c:pt idx="13">
                  <c:v>44537</c:v>
                </c:pt>
                <c:pt idx="14">
                  <c:v>44544</c:v>
                </c:pt>
                <c:pt idx="15">
                  <c:v>44551</c:v>
                </c:pt>
                <c:pt idx="16">
                  <c:v>44565</c:v>
                </c:pt>
                <c:pt idx="17">
                  <c:v>44572</c:v>
                </c:pt>
                <c:pt idx="18">
                  <c:v>44586</c:v>
                </c:pt>
                <c:pt idx="19">
                  <c:v>44594</c:v>
                </c:pt>
                <c:pt idx="20">
                  <c:v>44600</c:v>
                </c:pt>
                <c:pt idx="21">
                  <c:v>44607</c:v>
                </c:pt>
                <c:pt idx="22">
                  <c:v>44614</c:v>
                </c:pt>
                <c:pt idx="23">
                  <c:v>44572</c:v>
                </c:pt>
                <c:pt idx="24">
                  <c:v>44586</c:v>
                </c:pt>
                <c:pt idx="25">
                  <c:v>44594</c:v>
                </c:pt>
                <c:pt idx="26">
                  <c:v>44600</c:v>
                </c:pt>
                <c:pt idx="27">
                  <c:v>44607</c:v>
                </c:pt>
                <c:pt idx="28">
                  <c:v>44614</c:v>
                </c:pt>
                <c:pt idx="29">
                  <c:v>44621</c:v>
                </c:pt>
                <c:pt idx="30">
                  <c:v>44628</c:v>
                </c:pt>
                <c:pt idx="31">
                  <c:v>44635</c:v>
                </c:pt>
                <c:pt idx="32">
                  <c:v>44642</c:v>
                </c:pt>
                <c:pt idx="33">
                  <c:v>44649</c:v>
                </c:pt>
                <c:pt idx="34">
                  <c:v>44656</c:v>
                </c:pt>
                <c:pt idx="35">
                  <c:v>44663</c:v>
                </c:pt>
                <c:pt idx="36">
                  <c:v>44670</c:v>
                </c:pt>
                <c:pt idx="37">
                  <c:v>44677</c:v>
                </c:pt>
                <c:pt idx="38">
                  <c:v>44684</c:v>
                </c:pt>
                <c:pt idx="39">
                  <c:v>44691</c:v>
                </c:pt>
                <c:pt idx="40">
                  <c:v>44698</c:v>
                </c:pt>
                <c:pt idx="41">
                  <c:v>44705</c:v>
                </c:pt>
                <c:pt idx="42">
                  <c:v>44712</c:v>
                </c:pt>
                <c:pt idx="43">
                  <c:v>44719</c:v>
                </c:pt>
                <c:pt idx="44">
                  <c:v>44726</c:v>
                </c:pt>
                <c:pt idx="45">
                  <c:v>44733</c:v>
                </c:pt>
                <c:pt idx="46">
                  <c:v>44740</c:v>
                </c:pt>
                <c:pt idx="47">
                  <c:v>44747</c:v>
                </c:pt>
                <c:pt idx="48">
                  <c:v>44754</c:v>
                </c:pt>
                <c:pt idx="49">
                  <c:v>44761</c:v>
                </c:pt>
                <c:pt idx="50">
                  <c:v>44768</c:v>
                </c:pt>
                <c:pt idx="51">
                  <c:v>44775</c:v>
                </c:pt>
                <c:pt idx="52">
                  <c:v>44782</c:v>
                </c:pt>
                <c:pt idx="53">
                  <c:v>44789</c:v>
                </c:pt>
                <c:pt idx="54">
                  <c:v>44796</c:v>
                </c:pt>
                <c:pt idx="55">
                  <c:v>44803</c:v>
                </c:pt>
                <c:pt idx="56">
                  <c:v>44810</c:v>
                </c:pt>
              </c:numCache>
            </c:numRef>
          </c:cat>
          <c:val>
            <c:numRef>
              <c:f>'Data Summary GPD'!$O$34:$O$90</c:f>
              <c:numCache>
                <c:formatCode>#,##0_);[Red]\(#,##0\)</c:formatCode>
                <c:ptCount val="57"/>
                <c:pt idx="0">
                  <c:v>14542.857142857143</c:v>
                </c:pt>
                <c:pt idx="1">
                  <c:v>17467.142857142859</c:v>
                </c:pt>
                <c:pt idx="2">
                  <c:v>4534.2857142857147</c:v>
                </c:pt>
                <c:pt idx="3">
                  <c:v>10021.666666666666</c:v>
                </c:pt>
                <c:pt idx="4">
                  <c:v>8560</c:v>
                </c:pt>
                <c:pt idx="5">
                  <c:v>10907.142857142857</c:v>
                </c:pt>
                <c:pt idx="6">
                  <c:v>13442.857142857143</c:v>
                </c:pt>
                <c:pt idx="7">
                  <c:v>12765.714285714286</c:v>
                </c:pt>
                <c:pt idx="8">
                  <c:v>13131.428571428571</c:v>
                </c:pt>
                <c:pt idx="9">
                  <c:v>13328.571428571429</c:v>
                </c:pt>
                <c:pt idx="10">
                  <c:v>13350</c:v>
                </c:pt>
                <c:pt idx="11">
                  <c:v>13247.142857142857</c:v>
                </c:pt>
                <c:pt idx="12">
                  <c:v>13332.857142857143</c:v>
                </c:pt>
                <c:pt idx="13">
                  <c:v>14394.285714285714</c:v>
                </c:pt>
                <c:pt idx="14">
                  <c:v>14035.714285714286</c:v>
                </c:pt>
                <c:pt idx="15">
                  <c:v>5850</c:v>
                </c:pt>
                <c:pt idx="16">
                  <c:v>6590</c:v>
                </c:pt>
                <c:pt idx="17">
                  <c:v>7081.4285714285716</c:v>
                </c:pt>
                <c:pt idx="18">
                  <c:v>9236.4285714285706</c:v>
                </c:pt>
                <c:pt idx="19">
                  <c:v>9235</c:v>
                </c:pt>
                <c:pt idx="20">
                  <c:v>8160</c:v>
                </c:pt>
                <c:pt idx="21">
                  <c:v>12240</c:v>
                </c:pt>
                <c:pt idx="22">
                  <c:v>5170</c:v>
                </c:pt>
                <c:pt idx="23">
                  <c:v>8905.2380952380954</c:v>
                </c:pt>
                <c:pt idx="24">
                  <c:v>9236.4285714285706</c:v>
                </c:pt>
                <c:pt idx="25">
                  <c:v>9235</c:v>
                </c:pt>
                <c:pt idx="26">
                  <c:v>8160</c:v>
                </c:pt>
                <c:pt idx="27">
                  <c:v>12240</c:v>
                </c:pt>
                <c:pt idx="28">
                  <c:v>5170</c:v>
                </c:pt>
                <c:pt idx="29">
                  <c:v>6941.4285714285716</c:v>
                </c:pt>
                <c:pt idx="30">
                  <c:v>8801.4285714285706</c:v>
                </c:pt>
                <c:pt idx="31">
                  <c:v>9518.5714285714294</c:v>
                </c:pt>
                <c:pt idx="32">
                  <c:v>11954.285714285714</c:v>
                </c:pt>
                <c:pt idx="33">
                  <c:v>9125.7142857142862</c:v>
                </c:pt>
                <c:pt idx="34">
                  <c:v>8264.2857142857138</c:v>
                </c:pt>
                <c:pt idx="35">
                  <c:v>13804.285714285714</c:v>
                </c:pt>
                <c:pt idx="36">
                  <c:v>7061.4285714285716</c:v>
                </c:pt>
                <c:pt idx="37">
                  <c:v>9941.4285714285706</c:v>
                </c:pt>
                <c:pt idx="38">
                  <c:v>11528.571428571429</c:v>
                </c:pt>
                <c:pt idx="39">
                  <c:v>10561.428571428571</c:v>
                </c:pt>
                <c:pt idx="40">
                  <c:v>9595.7142857142862</c:v>
                </c:pt>
                <c:pt idx="41">
                  <c:v>4777.1428571428569</c:v>
                </c:pt>
                <c:pt idx="42">
                  <c:v>7344.2857142857147</c:v>
                </c:pt>
                <c:pt idx="43">
                  <c:v>14935.714285714286</c:v>
                </c:pt>
                <c:pt idx="44">
                  <c:v>17581.428571428572</c:v>
                </c:pt>
                <c:pt idx="45">
                  <c:v>2347.1428571428573</c:v>
                </c:pt>
                <c:pt idx="46">
                  <c:v>30008.571428571428</c:v>
                </c:pt>
                <c:pt idx="47">
                  <c:v>17138.571428571428</c:v>
                </c:pt>
                <c:pt idx="48">
                  <c:v>16601.428571428572</c:v>
                </c:pt>
                <c:pt idx="49">
                  <c:v>3122.8571428571427</c:v>
                </c:pt>
                <c:pt idx="50">
                  <c:v>-14.285714285714286</c:v>
                </c:pt>
                <c:pt idx="51">
                  <c:v>0</c:v>
                </c:pt>
                <c:pt idx="52">
                  <c:v>0</c:v>
                </c:pt>
                <c:pt idx="53">
                  <c:v>16271.428571428571</c:v>
                </c:pt>
                <c:pt idx="54">
                  <c:v>26520</c:v>
                </c:pt>
                <c:pt idx="55">
                  <c:v>21792.857142857141</c:v>
                </c:pt>
                <c:pt idx="56">
                  <c:v>5877.1428571428569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74AD-4679-84E7-9BEC33E1C1AC}"/>
            </c:ext>
          </c:extLst>
        </c:ser>
        <c:ser>
          <c:idx val="12"/>
          <c:order val="12"/>
          <c:tx>
            <c:strRef>
              <c:f>'Data Summary GPD'!$P$1:$P$2</c:f>
              <c:strCache>
                <c:ptCount val="2"/>
                <c:pt idx="0">
                  <c:v>Thyme</c:v>
                </c:pt>
                <c:pt idx="1">
                  <c:v>17 </c:v>
                </c:pt>
              </c:strCache>
            </c:strRef>
          </c:tx>
          <c:spPr>
            <a:ln w="28575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'Data Summary GPD'!$A$34:$A$90</c:f>
              <c:numCache>
                <c:formatCode>m/d/yyyy</c:formatCode>
                <c:ptCount val="57"/>
                <c:pt idx="0">
                  <c:v>44446</c:v>
                </c:pt>
                <c:pt idx="1">
                  <c:v>44453</c:v>
                </c:pt>
                <c:pt idx="2">
                  <c:v>44460</c:v>
                </c:pt>
                <c:pt idx="3">
                  <c:v>44466</c:v>
                </c:pt>
                <c:pt idx="4">
                  <c:v>44474</c:v>
                </c:pt>
                <c:pt idx="5">
                  <c:v>44481</c:v>
                </c:pt>
                <c:pt idx="6">
                  <c:v>44488</c:v>
                </c:pt>
                <c:pt idx="7">
                  <c:v>44495</c:v>
                </c:pt>
                <c:pt idx="8">
                  <c:v>44502</c:v>
                </c:pt>
                <c:pt idx="9">
                  <c:v>44509</c:v>
                </c:pt>
                <c:pt idx="10">
                  <c:v>44516</c:v>
                </c:pt>
                <c:pt idx="11">
                  <c:v>44523</c:v>
                </c:pt>
                <c:pt idx="12">
                  <c:v>44530</c:v>
                </c:pt>
                <c:pt idx="13">
                  <c:v>44537</c:v>
                </c:pt>
                <c:pt idx="14">
                  <c:v>44544</c:v>
                </c:pt>
                <c:pt idx="15">
                  <c:v>44551</c:v>
                </c:pt>
                <c:pt idx="16">
                  <c:v>44565</c:v>
                </c:pt>
                <c:pt idx="17">
                  <c:v>44572</c:v>
                </c:pt>
                <c:pt idx="18">
                  <c:v>44586</c:v>
                </c:pt>
                <c:pt idx="19">
                  <c:v>44594</c:v>
                </c:pt>
                <c:pt idx="20">
                  <c:v>44600</c:v>
                </c:pt>
                <c:pt idx="21">
                  <c:v>44607</c:v>
                </c:pt>
                <c:pt idx="22">
                  <c:v>44614</c:v>
                </c:pt>
                <c:pt idx="23">
                  <c:v>44572</c:v>
                </c:pt>
                <c:pt idx="24">
                  <c:v>44586</c:v>
                </c:pt>
                <c:pt idx="25">
                  <c:v>44594</c:v>
                </c:pt>
                <c:pt idx="26">
                  <c:v>44600</c:v>
                </c:pt>
                <c:pt idx="27">
                  <c:v>44607</c:v>
                </c:pt>
                <c:pt idx="28">
                  <c:v>44614</c:v>
                </c:pt>
                <c:pt idx="29">
                  <c:v>44621</c:v>
                </c:pt>
                <c:pt idx="30">
                  <c:v>44628</c:v>
                </c:pt>
                <c:pt idx="31">
                  <c:v>44635</c:v>
                </c:pt>
                <c:pt idx="32">
                  <c:v>44642</c:v>
                </c:pt>
                <c:pt idx="33">
                  <c:v>44649</c:v>
                </c:pt>
                <c:pt idx="34">
                  <c:v>44656</c:v>
                </c:pt>
                <c:pt idx="35">
                  <c:v>44663</c:v>
                </c:pt>
                <c:pt idx="36">
                  <c:v>44670</c:v>
                </c:pt>
                <c:pt idx="37">
                  <c:v>44677</c:v>
                </c:pt>
                <c:pt idx="38">
                  <c:v>44684</c:v>
                </c:pt>
                <c:pt idx="39">
                  <c:v>44691</c:v>
                </c:pt>
                <c:pt idx="40">
                  <c:v>44698</c:v>
                </c:pt>
                <c:pt idx="41">
                  <c:v>44705</c:v>
                </c:pt>
                <c:pt idx="42">
                  <c:v>44712</c:v>
                </c:pt>
                <c:pt idx="43">
                  <c:v>44719</c:v>
                </c:pt>
                <c:pt idx="44">
                  <c:v>44726</c:v>
                </c:pt>
                <c:pt idx="45">
                  <c:v>44733</c:v>
                </c:pt>
                <c:pt idx="46">
                  <c:v>44740</c:v>
                </c:pt>
                <c:pt idx="47">
                  <c:v>44747</c:v>
                </c:pt>
                <c:pt idx="48">
                  <c:v>44754</c:v>
                </c:pt>
                <c:pt idx="49">
                  <c:v>44761</c:v>
                </c:pt>
                <c:pt idx="50">
                  <c:v>44768</c:v>
                </c:pt>
                <c:pt idx="51">
                  <c:v>44775</c:v>
                </c:pt>
                <c:pt idx="52">
                  <c:v>44782</c:v>
                </c:pt>
                <c:pt idx="53">
                  <c:v>44789</c:v>
                </c:pt>
                <c:pt idx="54">
                  <c:v>44796</c:v>
                </c:pt>
                <c:pt idx="55">
                  <c:v>44803</c:v>
                </c:pt>
                <c:pt idx="56">
                  <c:v>44810</c:v>
                </c:pt>
              </c:numCache>
            </c:numRef>
          </c:cat>
          <c:val>
            <c:numRef>
              <c:f>'Data Summary GPD'!$P$34:$P$90</c:f>
              <c:numCache>
                <c:formatCode>#,##0_);[Red]\(#,##0\)</c:formatCode>
                <c:ptCount val="57"/>
                <c:pt idx="0">
                  <c:v>862.85714285714289</c:v>
                </c:pt>
                <c:pt idx="1">
                  <c:v>852.85714285714289</c:v>
                </c:pt>
                <c:pt idx="2">
                  <c:v>855.71428571428567</c:v>
                </c:pt>
                <c:pt idx="3">
                  <c:v>846.66666666666663</c:v>
                </c:pt>
                <c:pt idx="4">
                  <c:v>835</c:v>
                </c:pt>
                <c:pt idx="5">
                  <c:v>845.71428571428567</c:v>
                </c:pt>
                <c:pt idx="6">
                  <c:v>835.71428571428567</c:v>
                </c:pt>
                <c:pt idx="7">
                  <c:v>827.14285714285711</c:v>
                </c:pt>
                <c:pt idx="8">
                  <c:v>830</c:v>
                </c:pt>
                <c:pt idx="9">
                  <c:v>841.42857142857144</c:v>
                </c:pt>
                <c:pt idx="10">
                  <c:v>835.71428571428567</c:v>
                </c:pt>
                <c:pt idx="11">
                  <c:v>825.71428571428567</c:v>
                </c:pt>
                <c:pt idx="12">
                  <c:v>820</c:v>
                </c:pt>
                <c:pt idx="13">
                  <c:v>857.14285714285711</c:v>
                </c:pt>
                <c:pt idx="14">
                  <c:v>931.42857142857144</c:v>
                </c:pt>
                <c:pt idx="15">
                  <c:v>174.28571428571428</c:v>
                </c:pt>
                <c:pt idx="16">
                  <c:v>1267.8571428571429</c:v>
                </c:pt>
                <c:pt idx="17">
                  <c:v>1001.4285714285714</c:v>
                </c:pt>
                <c:pt idx="18">
                  <c:v>952.85714285714289</c:v>
                </c:pt>
                <c:pt idx="19">
                  <c:v>941.25</c:v>
                </c:pt>
                <c:pt idx="20">
                  <c:v>911.66666666666663</c:v>
                </c:pt>
                <c:pt idx="21">
                  <c:v>905.71428571428567</c:v>
                </c:pt>
                <c:pt idx="22">
                  <c:v>990</c:v>
                </c:pt>
                <c:pt idx="23">
                  <c:v>943.09523809523807</c:v>
                </c:pt>
                <c:pt idx="24">
                  <c:v>952.85714285714289</c:v>
                </c:pt>
                <c:pt idx="25">
                  <c:v>941.25</c:v>
                </c:pt>
                <c:pt idx="26">
                  <c:v>911.66666666666663</c:v>
                </c:pt>
                <c:pt idx="27">
                  <c:v>905.71428571428567</c:v>
                </c:pt>
                <c:pt idx="28">
                  <c:v>990</c:v>
                </c:pt>
                <c:pt idx="29">
                  <c:v>775.71428571428567</c:v>
                </c:pt>
                <c:pt idx="30">
                  <c:v>868.57142857142856</c:v>
                </c:pt>
                <c:pt idx="31">
                  <c:v>857.14285714285711</c:v>
                </c:pt>
                <c:pt idx="32">
                  <c:v>851.42857142857144</c:v>
                </c:pt>
                <c:pt idx="33">
                  <c:v>844.28571428571433</c:v>
                </c:pt>
                <c:pt idx="34">
                  <c:v>857.14285714285711</c:v>
                </c:pt>
                <c:pt idx="35">
                  <c:v>848.57142857142856</c:v>
                </c:pt>
                <c:pt idx="36">
                  <c:v>842.85714285714289</c:v>
                </c:pt>
                <c:pt idx="37">
                  <c:v>835.71428571428567</c:v>
                </c:pt>
                <c:pt idx="38">
                  <c:v>858.57142857142856</c:v>
                </c:pt>
                <c:pt idx="39">
                  <c:v>-152.85714285714286</c:v>
                </c:pt>
                <c:pt idx="40">
                  <c:v>400</c:v>
                </c:pt>
                <c:pt idx="41">
                  <c:v>2191.4285714285716</c:v>
                </c:pt>
                <c:pt idx="42">
                  <c:v>802.85714285714289</c:v>
                </c:pt>
                <c:pt idx="43">
                  <c:v>3454.2857142857142</c:v>
                </c:pt>
                <c:pt idx="44">
                  <c:v>0</c:v>
                </c:pt>
                <c:pt idx="45">
                  <c:v>784.28571428571433</c:v>
                </c:pt>
                <c:pt idx="46">
                  <c:v>768.57142857142856</c:v>
                </c:pt>
                <c:pt idx="47">
                  <c:v>937.14285714285711</c:v>
                </c:pt>
                <c:pt idx="48">
                  <c:v>624.28571428571433</c:v>
                </c:pt>
                <c:pt idx="49">
                  <c:v>451.85714285714283</c:v>
                </c:pt>
                <c:pt idx="50">
                  <c:v>1066.7142857142858</c:v>
                </c:pt>
                <c:pt idx="51">
                  <c:v>751.42857142857144</c:v>
                </c:pt>
                <c:pt idx="52">
                  <c:v>744.28571428571433</c:v>
                </c:pt>
                <c:pt idx="53">
                  <c:v>4881.4285714285716</c:v>
                </c:pt>
                <c:pt idx="54">
                  <c:v>855.85714285714289</c:v>
                </c:pt>
                <c:pt idx="55">
                  <c:v>600</c:v>
                </c:pt>
                <c:pt idx="56">
                  <c:v>767.14285714285711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74AD-4679-84E7-9BEC33E1C1AC}"/>
            </c:ext>
          </c:extLst>
        </c:ser>
        <c:ser>
          <c:idx val="13"/>
          <c:order val="13"/>
          <c:tx>
            <c:strRef>
              <c:f>'Data Summary GPD'!$U$1:$U$2</c:f>
              <c:strCache>
                <c:ptCount val="2"/>
                <c:pt idx="0">
                  <c:v>End of Narcissa</c:v>
                </c:pt>
                <c:pt idx="1">
                  <c:v>22 </c:v>
                </c:pt>
              </c:strCache>
            </c:strRef>
          </c:tx>
          <c:spPr>
            <a:ln w="28575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'Data Summary GPD'!$A$34:$A$90</c:f>
              <c:numCache>
                <c:formatCode>m/d/yyyy</c:formatCode>
                <c:ptCount val="57"/>
                <c:pt idx="0">
                  <c:v>44446</c:v>
                </c:pt>
                <c:pt idx="1">
                  <c:v>44453</c:v>
                </c:pt>
                <c:pt idx="2">
                  <c:v>44460</c:v>
                </c:pt>
                <c:pt idx="3">
                  <c:v>44466</c:v>
                </c:pt>
                <c:pt idx="4">
                  <c:v>44474</c:v>
                </c:pt>
                <c:pt idx="5">
                  <c:v>44481</c:v>
                </c:pt>
                <c:pt idx="6">
                  <c:v>44488</c:v>
                </c:pt>
                <c:pt idx="7">
                  <c:v>44495</c:v>
                </c:pt>
                <c:pt idx="8">
                  <c:v>44502</c:v>
                </c:pt>
                <c:pt idx="9">
                  <c:v>44509</c:v>
                </c:pt>
                <c:pt idx="10">
                  <c:v>44516</c:v>
                </c:pt>
                <c:pt idx="11">
                  <c:v>44523</c:v>
                </c:pt>
                <c:pt idx="12">
                  <c:v>44530</c:v>
                </c:pt>
                <c:pt idx="13">
                  <c:v>44537</c:v>
                </c:pt>
                <c:pt idx="14">
                  <c:v>44544</c:v>
                </c:pt>
                <c:pt idx="15">
                  <c:v>44551</c:v>
                </c:pt>
                <c:pt idx="16">
                  <c:v>44565</c:v>
                </c:pt>
                <c:pt idx="17">
                  <c:v>44572</c:v>
                </c:pt>
                <c:pt idx="18">
                  <c:v>44586</c:v>
                </c:pt>
                <c:pt idx="19">
                  <c:v>44594</c:v>
                </c:pt>
                <c:pt idx="20">
                  <c:v>44600</c:v>
                </c:pt>
                <c:pt idx="21">
                  <c:v>44607</c:v>
                </c:pt>
                <c:pt idx="22">
                  <c:v>44614</c:v>
                </c:pt>
                <c:pt idx="23">
                  <c:v>44572</c:v>
                </c:pt>
                <c:pt idx="24">
                  <c:v>44586</c:v>
                </c:pt>
                <c:pt idx="25">
                  <c:v>44594</c:v>
                </c:pt>
                <c:pt idx="26">
                  <c:v>44600</c:v>
                </c:pt>
                <c:pt idx="27">
                  <c:v>44607</c:v>
                </c:pt>
                <c:pt idx="28">
                  <c:v>44614</c:v>
                </c:pt>
                <c:pt idx="29">
                  <c:v>44621</c:v>
                </c:pt>
                <c:pt idx="30">
                  <c:v>44628</c:v>
                </c:pt>
                <c:pt idx="31">
                  <c:v>44635</c:v>
                </c:pt>
                <c:pt idx="32">
                  <c:v>44642</c:v>
                </c:pt>
                <c:pt idx="33">
                  <c:v>44649</c:v>
                </c:pt>
                <c:pt idx="34">
                  <c:v>44656</c:v>
                </c:pt>
                <c:pt idx="35">
                  <c:v>44663</c:v>
                </c:pt>
                <c:pt idx="36">
                  <c:v>44670</c:v>
                </c:pt>
                <c:pt idx="37">
                  <c:v>44677</c:v>
                </c:pt>
                <c:pt idx="38">
                  <c:v>44684</c:v>
                </c:pt>
                <c:pt idx="39">
                  <c:v>44691</c:v>
                </c:pt>
                <c:pt idx="40">
                  <c:v>44698</c:v>
                </c:pt>
                <c:pt idx="41">
                  <c:v>44705</c:v>
                </c:pt>
                <c:pt idx="42">
                  <c:v>44712</c:v>
                </c:pt>
                <c:pt idx="43">
                  <c:v>44719</c:v>
                </c:pt>
                <c:pt idx="44">
                  <c:v>44726</c:v>
                </c:pt>
                <c:pt idx="45">
                  <c:v>44733</c:v>
                </c:pt>
                <c:pt idx="46">
                  <c:v>44740</c:v>
                </c:pt>
                <c:pt idx="47">
                  <c:v>44747</c:v>
                </c:pt>
                <c:pt idx="48">
                  <c:v>44754</c:v>
                </c:pt>
                <c:pt idx="49">
                  <c:v>44761</c:v>
                </c:pt>
                <c:pt idx="50">
                  <c:v>44768</c:v>
                </c:pt>
                <c:pt idx="51">
                  <c:v>44775</c:v>
                </c:pt>
                <c:pt idx="52">
                  <c:v>44782</c:v>
                </c:pt>
                <c:pt idx="53">
                  <c:v>44789</c:v>
                </c:pt>
                <c:pt idx="54">
                  <c:v>44796</c:v>
                </c:pt>
                <c:pt idx="55">
                  <c:v>44803</c:v>
                </c:pt>
                <c:pt idx="56">
                  <c:v>44810</c:v>
                </c:pt>
              </c:numCache>
            </c:numRef>
          </c:cat>
          <c:val>
            <c:numRef>
              <c:f>'Data Summary GPD'!$U$34:$U$90</c:f>
              <c:numCache>
                <c:formatCode>#,##0_);[Red]\(#,##0\)</c:formatCode>
                <c:ptCount val="57"/>
                <c:pt idx="0">
                  <c:v>5550</c:v>
                </c:pt>
                <c:pt idx="1">
                  <c:v>5737.1428571428569</c:v>
                </c:pt>
                <c:pt idx="2">
                  <c:v>5502.8571428571431</c:v>
                </c:pt>
                <c:pt idx="3">
                  <c:v>5531.666666666667</c:v>
                </c:pt>
                <c:pt idx="4">
                  <c:v>6576.25</c:v>
                </c:pt>
                <c:pt idx="5">
                  <c:v>4061.4285714285716</c:v>
                </c:pt>
                <c:pt idx="6">
                  <c:v>5267.1428571428569</c:v>
                </c:pt>
                <c:pt idx="7">
                  <c:v>5814.2857142857147</c:v>
                </c:pt>
                <c:pt idx="8">
                  <c:v>4274.2857142857147</c:v>
                </c:pt>
                <c:pt idx="9">
                  <c:v>5202.8571428571431</c:v>
                </c:pt>
                <c:pt idx="10">
                  <c:v>4975.7142857142853</c:v>
                </c:pt>
                <c:pt idx="11">
                  <c:v>4720</c:v>
                </c:pt>
                <c:pt idx="12">
                  <c:v>4527.1428571428569</c:v>
                </c:pt>
                <c:pt idx="13">
                  <c:v>4471.4285714285716</c:v>
                </c:pt>
                <c:pt idx="14">
                  <c:v>4415.7142857142853</c:v>
                </c:pt>
                <c:pt idx="15">
                  <c:v>2561.4285714285716</c:v>
                </c:pt>
                <c:pt idx="16">
                  <c:v>2570.7142857142858</c:v>
                </c:pt>
                <c:pt idx="17">
                  <c:v>2144.2857142857142</c:v>
                </c:pt>
                <c:pt idx="18">
                  <c:v>2108.5714285714284</c:v>
                </c:pt>
                <c:pt idx="19">
                  <c:v>1433.75</c:v>
                </c:pt>
                <c:pt idx="20">
                  <c:v>1900</c:v>
                </c:pt>
                <c:pt idx="21">
                  <c:v>1427.1428571428571</c:v>
                </c:pt>
                <c:pt idx="22">
                  <c:v>1317.1428571428571</c:v>
                </c:pt>
                <c:pt idx="23">
                  <c:v>1704.7619047619048</c:v>
                </c:pt>
                <c:pt idx="24">
                  <c:v>2108.5714285714284</c:v>
                </c:pt>
                <c:pt idx="25">
                  <c:v>1433.75</c:v>
                </c:pt>
                <c:pt idx="26">
                  <c:v>1900</c:v>
                </c:pt>
                <c:pt idx="27">
                  <c:v>1427.1428571428571</c:v>
                </c:pt>
                <c:pt idx="28">
                  <c:v>1317.1428571428571</c:v>
                </c:pt>
                <c:pt idx="29">
                  <c:v>911.42857142857144</c:v>
                </c:pt>
                <c:pt idx="30">
                  <c:v>794.28571428571433</c:v>
                </c:pt>
                <c:pt idx="31">
                  <c:v>580</c:v>
                </c:pt>
                <c:pt idx="32">
                  <c:v>157.14285714285714</c:v>
                </c:pt>
                <c:pt idx="33">
                  <c:v>0</c:v>
                </c:pt>
                <c:pt idx="34">
                  <c:v>0</c:v>
                </c:pt>
                <c:pt idx="35">
                  <c:v>-1.4285714285714286</c:v>
                </c:pt>
                <c:pt idx="36">
                  <c:v>1238.5714285714287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6215.2857142857147</c:v>
                </c:pt>
                <c:pt idx="47">
                  <c:v>0</c:v>
                </c:pt>
                <c:pt idx="48">
                  <c:v>1857.5714285714287</c:v>
                </c:pt>
                <c:pt idx="49">
                  <c:v>0</c:v>
                </c:pt>
                <c:pt idx="50">
                  <c:v>1410.8571428571429</c:v>
                </c:pt>
                <c:pt idx="51">
                  <c:v>1424.1428571428571</c:v>
                </c:pt>
                <c:pt idx="52">
                  <c:v>1697.5714285714287</c:v>
                </c:pt>
                <c:pt idx="53">
                  <c:v>1546.4285714285713</c:v>
                </c:pt>
                <c:pt idx="54">
                  <c:v>1616.5714285714287</c:v>
                </c:pt>
                <c:pt idx="55">
                  <c:v>1454.4285714285713</c:v>
                </c:pt>
                <c:pt idx="56">
                  <c:v>1565.5714285714287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74AD-4679-84E7-9BEC33E1C1AC}"/>
            </c:ext>
          </c:extLst>
        </c:ser>
        <c:ser>
          <c:idx val="14"/>
          <c:order val="14"/>
          <c:tx>
            <c:strRef>
              <c:f>'Data Summary GPD'!$T$1:$T$2</c:f>
              <c:strCache>
                <c:ptCount val="2"/>
                <c:pt idx="0">
                  <c:v>Sweetbay</c:v>
                </c:pt>
                <c:pt idx="1">
                  <c:v>Yamaguchi/21</c:v>
                </c:pt>
              </c:strCache>
            </c:strRef>
          </c:tx>
          <c:spPr>
            <a:ln w="28575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'Data Summary GPD'!$A$34:$A$90</c:f>
              <c:numCache>
                <c:formatCode>m/d/yyyy</c:formatCode>
                <c:ptCount val="57"/>
                <c:pt idx="0">
                  <c:v>44446</c:v>
                </c:pt>
                <c:pt idx="1">
                  <c:v>44453</c:v>
                </c:pt>
                <c:pt idx="2">
                  <c:v>44460</c:v>
                </c:pt>
                <c:pt idx="3">
                  <c:v>44466</c:v>
                </c:pt>
                <c:pt idx="4">
                  <c:v>44474</c:v>
                </c:pt>
                <c:pt idx="5">
                  <c:v>44481</c:v>
                </c:pt>
                <c:pt idx="6">
                  <c:v>44488</c:v>
                </c:pt>
                <c:pt idx="7">
                  <c:v>44495</c:v>
                </c:pt>
                <c:pt idx="8">
                  <c:v>44502</c:v>
                </c:pt>
                <c:pt idx="9">
                  <c:v>44509</c:v>
                </c:pt>
                <c:pt idx="10">
                  <c:v>44516</c:v>
                </c:pt>
                <c:pt idx="11">
                  <c:v>44523</c:v>
                </c:pt>
                <c:pt idx="12">
                  <c:v>44530</c:v>
                </c:pt>
                <c:pt idx="13">
                  <c:v>44537</c:v>
                </c:pt>
                <c:pt idx="14">
                  <c:v>44544</c:v>
                </c:pt>
                <c:pt idx="15">
                  <c:v>44551</c:v>
                </c:pt>
                <c:pt idx="16">
                  <c:v>44565</c:v>
                </c:pt>
                <c:pt idx="17">
                  <c:v>44572</c:v>
                </c:pt>
                <c:pt idx="18">
                  <c:v>44586</c:v>
                </c:pt>
                <c:pt idx="19">
                  <c:v>44594</c:v>
                </c:pt>
                <c:pt idx="20">
                  <c:v>44600</c:v>
                </c:pt>
                <c:pt idx="21">
                  <c:v>44607</c:v>
                </c:pt>
                <c:pt idx="22">
                  <c:v>44614</c:v>
                </c:pt>
                <c:pt idx="23">
                  <c:v>44572</c:v>
                </c:pt>
                <c:pt idx="24">
                  <c:v>44586</c:v>
                </c:pt>
                <c:pt idx="25">
                  <c:v>44594</c:v>
                </c:pt>
                <c:pt idx="26">
                  <c:v>44600</c:v>
                </c:pt>
                <c:pt idx="27">
                  <c:v>44607</c:v>
                </c:pt>
                <c:pt idx="28">
                  <c:v>44614</c:v>
                </c:pt>
                <c:pt idx="29">
                  <c:v>44621</c:v>
                </c:pt>
                <c:pt idx="30">
                  <c:v>44628</c:v>
                </c:pt>
                <c:pt idx="31">
                  <c:v>44635</c:v>
                </c:pt>
                <c:pt idx="32">
                  <c:v>44642</c:v>
                </c:pt>
                <c:pt idx="33">
                  <c:v>44649</c:v>
                </c:pt>
                <c:pt idx="34">
                  <c:v>44656</c:v>
                </c:pt>
                <c:pt idx="35">
                  <c:v>44663</c:v>
                </c:pt>
                <c:pt idx="36">
                  <c:v>44670</c:v>
                </c:pt>
                <c:pt idx="37">
                  <c:v>44677</c:v>
                </c:pt>
                <c:pt idx="38">
                  <c:v>44684</c:v>
                </c:pt>
                <c:pt idx="39">
                  <c:v>44691</c:v>
                </c:pt>
                <c:pt idx="40">
                  <c:v>44698</c:v>
                </c:pt>
                <c:pt idx="41">
                  <c:v>44705</c:v>
                </c:pt>
                <c:pt idx="42">
                  <c:v>44712</c:v>
                </c:pt>
                <c:pt idx="43">
                  <c:v>44719</c:v>
                </c:pt>
                <c:pt idx="44">
                  <c:v>44726</c:v>
                </c:pt>
                <c:pt idx="45">
                  <c:v>44733</c:v>
                </c:pt>
                <c:pt idx="46">
                  <c:v>44740</c:v>
                </c:pt>
                <c:pt idx="47">
                  <c:v>44747</c:v>
                </c:pt>
                <c:pt idx="48">
                  <c:v>44754</c:v>
                </c:pt>
                <c:pt idx="49">
                  <c:v>44761</c:v>
                </c:pt>
                <c:pt idx="50">
                  <c:v>44768</c:v>
                </c:pt>
                <c:pt idx="51">
                  <c:v>44775</c:v>
                </c:pt>
                <c:pt idx="52">
                  <c:v>44782</c:v>
                </c:pt>
                <c:pt idx="53">
                  <c:v>44789</c:v>
                </c:pt>
                <c:pt idx="54">
                  <c:v>44796</c:v>
                </c:pt>
                <c:pt idx="55">
                  <c:v>44803</c:v>
                </c:pt>
                <c:pt idx="56">
                  <c:v>44810</c:v>
                </c:pt>
              </c:numCache>
            </c:numRef>
          </c:cat>
          <c:val>
            <c:numRef>
              <c:f>'Data Summary GPD'!$T$34:$T$90</c:f>
              <c:numCache>
                <c:formatCode>#,##0_);[Red]\(#,##0\)</c:formatCode>
                <c:ptCount val="57"/>
                <c:pt idx="0">
                  <c:v>8484.2857142857138</c:v>
                </c:pt>
                <c:pt idx="1">
                  <c:v>9124.2857142857138</c:v>
                </c:pt>
                <c:pt idx="2">
                  <c:v>7537.1428571428569</c:v>
                </c:pt>
                <c:pt idx="3">
                  <c:v>6555</c:v>
                </c:pt>
                <c:pt idx="4">
                  <c:v>6465</c:v>
                </c:pt>
                <c:pt idx="5">
                  <c:v>5984.2857142857147</c:v>
                </c:pt>
                <c:pt idx="6">
                  <c:v>5079.4285714285716</c:v>
                </c:pt>
                <c:pt idx="7">
                  <c:v>5756.2857142857147</c:v>
                </c:pt>
                <c:pt idx="8">
                  <c:v>5081.4285714285716</c:v>
                </c:pt>
                <c:pt idx="9">
                  <c:v>5454.2857142857147</c:v>
                </c:pt>
                <c:pt idx="10">
                  <c:v>4121.4285714285716</c:v>
                </c:pt>
                <c:pt idx="11">
                  <c:v>4548.5714285714284</c:v>
                </c:pt>
                <c:pt idx="12">
                  <c:v>4297.1428571428569</c:v>
                </c:pt>
                <c:pt idx="13">
                  <c:v>4432.8571428571431</c:v>
                </c:pt>
                <c:pt idx="14">
                  <c:v>4574.2857142857147</c:v>
                </c:pt>
                <c:pt idx="15">
                  <c:v>3255.7142857142858</c:v>
                </c:pt>
                <c:pt idx="16">
                  <c:v>3961.4285714285716</c:v>
                </c:pt>
                <c:pt idx="17">
                  <c:v>3825.7142857142858</c:v>
                </c:pt>
                <c:pt idx="18">
                  <c:v>3851.4285714285716</c:v>
                </c:pt>
                <c:pt idx="19">
                  <c:v>3818.75</c:v>
                </c:pt>
                <c:pt idx="20">
                  <c:v>3618.3333333333335</c:v>
                </c:pt>
                <c:pt idx="21">
                  <c:v>3700</c:v>
                </c:pt>
                <c:pt idx="22">
                  <c:v>3582.8571428571427</c:v>
                </c:pt>
                <c:pt idx="23">
                  <c:v>3741.9047619047619</c:v>
                </c:pt>
                <c:pt idx="24">
                  <c:v>3851.4285714285716</c:v>
                </c:pt>
                <c:pt idx="25">
                  <c:v>3818.75</c:v>
                </c:pt>
                <c:pt idx="26">
                  <c:v>3618.3333333333335</c:v>
                </c:pt>
                <c:pt idx="27">
                  <c:v>3700</c:v>
                </c:pt>
                <c:pt idx="28">
                  <c:v>3582.8571428571427</c:v>
                </c:pt>
                <c:pt idx="29">
                  <c:v>3504.2857142857142</c:v>
                </c:pt>
                <c:pt idx="30">
                  <c:v>3494.2857142857142</c:v>
                </c:pt>
                <c:pt idx="31">
                  <c:v>3377.1428571428573</c:v>
                </c:pt>
                <c:pt idx="32">
                  <c:v>3431.4285714285716</c:v>
                </c:pt>
                <c:pt idx="33">
                  <c:v>3452.8571428571427</c:v>
                </c:pt>
                <c:pt idx="34">
                  <c:v>3372.8571428571427</c:v>
                </c:pt>
                <c:pt idx="35">
                  <c:v>11984.285714285714</c:v>
                </c:pt>
                <c:pt idx="36">
                  <c:v>23298.571428571428</c:v>
                </c:pt>
                <c:pt idx="37">
                  <c:v>17594.285714285714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74AD-4679-84E7-9BEC33E1C1AC}"/>
            </c:ext>
          </c:extLst>
        </c:ser>
        <c:ser>
          <c:idx val="15"/>
          <c:order val="15"/>
          <c:tx>
            <c:strRef>
              <c:f>'Data Summary GPD'!$X$1</c:f>
              <c:strCache>
                <c:ptCount val="1"/>
                <c:pt idx="0">
                  <c:v>Total GPD</c:v>
                </c:pt>
              </c:strCache>
            </c:strRef>
          </c:tx>
          <c:spPr>
            <a:ln w="28575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'Data Summary GPD'!$A$34:$A$90</c:f>
              <c:numCache>
                <c:formatCode>m/d/yyyy</c:formatCode>
                <c:ptCount val="57"/>
                <c:pt idx="0">
                  <c:v>44446</c:v>
                </c:pt>
                <c:pt idx="1">
                  <c:v>44453</c:v>
                </c:pt>
                <c:pt idx="2">
                  <c:v>44460</c:v>
                </c:pt>
                <c:pt idx="3">
                  <c:v>44466</c:v>
                </c:pt>
                <c:pt idx="4">
                  <c:v>44474</c:v>
                </c:pt>
                <c:pt idx="5">
                  <c:v>44481</c:v>
                </c:pt>
                <c:pt idx="6">
                  <c:v>44488</c:v>
                </c:pt>
                <c:pt idx="7">
                  <c:v>44495</c:v>
                </c:pt>
                <c:pt idx="8">
                  <c:v>44502</c:v>
                </c:pt>
                <c:pt idx="9">
                  <c:v>44509</c:v>
                </c:pt>
                <c:pt idx="10">
                  <c:v>44516</c:v>
                </c:pt>
                <c:pt idx="11">
                  <c:v>44523</c:v>
                </c:pt>
                <c:pt idx="12">
                  <c:v>44530</c:v>
                </c:pt>
                <c:pt idx="13">
                  <c:v>44537</c:v>
                </c:pt>
                <c:pt idx="14">
                  <c:v>44544</c:v>
                </c:pt>
                <c:pt idx="15">
                  <c:v>44551</c:v>
                </c:pt>
                <c:pt idx="16">
                  <c:v>44565</c:v>
                </c:pt>
                <c:pt idx="17">
                  <c:v>44572</c:v>
                </c:pt>
                <c:pt idx="18">
                  <c:v>44586</c:v>
                </c:pt>
                <c:pt idx="19">
                  <c:v>44594</c:v>
                </c:pt>
                <c:pt idx="20">
                  <c:v>44600</c:v>
                </c:pt>
                <c:pt idx="21">
                  <c:v>44607</c:v>
                </c:pt>
                <c:pt idx="22">
                  <c:v>44614</c:v>
                </c:pt>
                <c:pt idx="23">
                  <c:v>44572</c:v>
                </c:pt>
                <c:pt idx="24">
                  <c:v>44586</c:v>
                </c:pt>
                <c:pt idx="25">
                  <c:v>44594</c:v>
                </c:pt>
                <c:pt idx="26">
                  <c:v>44600</c:v>
                </c:pt>
                <c:pt idx="27">
                  <c:v>44607</c:v>
                </c:pt>
                <c:pt idx="28">
                  <c:v>44614</c:v>
                </c:pt>
                <c:pt idx="29">
                  <c:v>44621</c:v>
                </c:pt>
                <c:pt idx="30">
                  <c:v>44628</c:v>
                </c:pt>
                <c:pt idx="31">
                  <c:v>44635</c:v>
                </c:pt>
                <c:pt idx="32">
                  <c:v>44642</c:v>
                </c:pt>
                <c:pt idx="33">
                  <c:v>44649</c:v>
                </c:pt>
                <c:pt idx="34">
                  <c:v>44656</c:v>
                </c:pt>
                <c:pt idx="35">
                  <c:v>44663</c:v>
                </c:pt>
                <c:pt idx="36">
                  <c:v>44670</c:v>
                </c:pt>
                <c:pt idx="37">
                  <c:v>44677</c:v>
                </c:pt>
                <c:pt idx="38">
                  <c:v>44684</c:v>
                </c:pt>
                <c:pt idx="39">
                  <c:v>44691</c:v>
                </c:pt>
                <c:pt idx="40">
                  <c:v>44698</c:v>
                </c:pt>
                <c:pt idx="41">
                  <c:v>44705</c:v>
                </c:pt>
                <c:pt idx="42">
                  <c:v>44712</c:v>
                </c:pt>
                <c:pt idx="43">
                  <c:v>44719</c:v>
                </c:pt>
                <c:pt idx="44">
                  <c:v>44726</c:v>
                </c:pt>
                <c:pt idx="45">
                  <c:v>44733</c:v>
                </c:pt>
                <c:pt idx="46">
                  <c:v>44740</c:v>
                </c:pt>
                <c:pt idx="47">
                  <c:v>44747</c:v>
                </c:pt>
                <c:pt idx="48">
                  <c:v>44754</c:v>
                </c:pt>
                <c:pt idx="49">
                  <c:v>44761</c:v>
                </c:pt>
                <c:pt idx="50">
                  <c:v>44768</c:v>
                </c:pt>
                <c:pt idx="51">
                  <c:v>44775</c:v>
                </c:pt>
                <c:pt idx="52">
                  <c:v>44782</c:v>
                </c:pt>
                <c:pt idx="53">
                  <c:v>44789</c:v>
                </c:pt>
                <c:pt idx="54">
                  <c:v>44796</c:v>
                </c:pt>
                <c:pt idx="55">
                  <c:v>44803</c:v>
                </c:pt>
                <c:pt idx="56">
                  <c:v>44810</c:v>
                </c:pt>
              </c:numCache>
            </c:numRef>
          </c:cat>
          <c:val>
            <c:numRef>
              <c:f>'Data Summary GPD'!$X$34:$X$90</c:f>
              <c:numCache>
                <c:formatCode>#,##0_);[Red]\(#,##0\)</c:formatCode>
                <c:ptCount val="57"/>
                <c:pt idx="0">
                  <c:v>67910.42857142858</c:v>
                </c:pt>
                <c:pt idx="1">
                  <c:v>60000</c:v>
                </c:pt>
                <c:pt idx="2">
                  <c:v>59170.857142857152</c:v>
                </c:pt>
                <c:pt idx="3">
                  <c:v>53621.833333333328</c:v>
                </c:pt>
                <c:pt idx="4">
                  <c:v>59607.375</c:v>
                </c:pt>
                <c:pt idx="5">
                  <c:v>91097.57142857142</c:v>
                </c:pt>
                <c:pt idx="6">
                  <c:v>103901.28571428571</c:v>
                </c:pt>
                <c:pt idx="7">
                  <c:v>103709.28571428571</c:v>
                </c:pt>
                <c:pt idx="8">
                  <c:v>116714.71428571425</c:v>
                </c:pt>
                <c:pt idx="9">
                  <c:v>103301.71428571428</c:v>
                </c:pt>
                <c:pt idx="10">
                  <c:v>104974.85714285714</c:v>
                </c:pt>
                <c:pt idx="11">
                  <c:v>98266.571428571435</c:v>
                </c:pt>
                <c:pt idx="12">
                  <c:v>100553</c:v>
                </c:pt>
                <c:pt idx="13">
                  <c:v>100000</c:v>
                </c:pt>
                <c:pt idx="14">
                  <c:v>119907.57142857143</c:v>
                </c:pt>
                <c:pt idx="15">
                  <c:v>75176.57142857142</c:v>
                </c:pt>
                <c:pt idx="16">
                  <c:v>88045.92857142858</c:v>
                </c:pt>
                <c:pt idx="17">
                  <c:v>89725.142857142841</c:v>
                </c:pt>
                <c:pt idx="18">
                  <c:v>80527.57142857142</c:v>
                </c:pt>
                <c:pt idx="19">
                  <c:v>61028.25</c:v>
                </c:pt>
                <c:pt idx="20">
                  <c:v>103994</c:v>
                </c:pt>
                <c:pt idx="21">
                  <c:v>85685</c:v>
                </c:pt>
                <c:pt idx="22">
                  <c:v>59428.71428571429</c:v>
                </c:pt>
                <c:pt idx="23">
                  <c:v>77508.857142857145</c:v>
                </c:pt>
                <c:pt idx="24">
                  <c:v>80527.57142857142</c:v>
                </c:pt>
                <c:pt idx="25">
                  <c:v>61028.25</c:v>
                </c:pt>
                <c:pt idx="26">
                  <c:v>103994</c:v>
                </c:pt>
                <c:pt idx="27">
                  <c:v>85685</c:v>
                </c:pt>
                <c:pt idx="28">
                  <c:v>59428.71428571429</c:v>
                </c:pt>
                <c:pt idx="29">
                  <c:v>65764.857142857145</c:v>
                </c:pt>
                <c:pt idx="30">
                  <c:v>86525.142857142855</c:v>
                </c:pt>
                <c:pt idx="31">
                  <c:v>73831.142857142855</c:v>
                </c:pt>
                <c:pt idx="32">
                  <c:v>83455.999999999985</c:v>
                </c:pt>
                <c:pt idx="33">
                  <c:v>60969.000000000007</c:v>
                </c:pt>
                <c:pt idx="34">
                  <c:v>101440.42857142857</c:v>
                </c:pt>
                <c:pt idx="35">
                  <c:v>110357.57142857142</c:v>
                </c:pt>
                <c:pt idx="36">
                  <c:v>105484.14285714284</c:v>
                </c:pt>
                <c:pt idx="37">
                  <c:v>84857.142857142855</c:v>
                </c:pt>
                <c:pt idx="38">
                  <c:v>69633.285714285725</c:v>
                </c:pt>
                <c:pt idx="39">
                  <c:v>70000</c:v>
                </c:pt>
                <c:pt idx="40">
                  <c:v>70738.71428571429</c:v>
                </c:pt>
                <c:pt idx="41">
                  <c:v>71045.28571428571</c:v>
                </c:pt>
                <c:pt idx="42">
                  <c:v>89034</c:v>
                </c:pt>
                <c:pt idx="43">
                  <c:v>90631.857142857145</c:v>
                </c:pt>
                <c:pt idx="44">
                  <c:v>101787.28571428571</c:v>
                </c:pt>
                <c:pt idx="45">
                  <c:v>77395.57142857142</c:v>
                </c:pt>
                <c:pt idx="46">
                  <c:v>96464.714285714275</c:v>
                </c:pt>
                <c:pt idx="47">
                  <c:v>124179.2857142857</c:v>
                </c:pt>
                <c:pt idx="48">
                  <c:v>102016.57142857142</c:v>
                </c:pt>
                <c:pt idx="49">
                  <c:v>99479.857142857159</c:v>
                </c:pt>
                <c:pt idx="50">
                  <c:v>84581.428571428594</c:v>
                </c:pt>
                <c:pt idx="51">
                  <c:v>78888.428571428565</c:v>
                </c:pt>
                <c:pt idx="52">
                  <c:v>98104.857142857145</c:v>
                </c:pt>
                <c:pt idx="53">
                  <c:v>78399.57142857142</c:v>
                </c:pt>
                <c:pt idx="54">
                  <c:v>94100.571428571435</c:v>
                </c:pt>
                <c:pt idx="55">
                  <c:v>105780.71428571428</c:v>
                </c:pt>
                <c:pt idx="56">
                  <c:v>91340.428571428565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74AD-4679-84E7-9BEC33E1C1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77655792"/>
        <c:axId val="1677656208"/>
      </c:lineChart>
      <c:dateAx>
        <c:axId val="167765579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solidFill>
            <a:schemeClr val="bg1"/>
          </a:solidFill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77656208"/>
        <c:crosses val="autoZero"/>
        <c:auto val="1"/>
        <c:lblOffset val="100"/>
        <c:baseTimeUnit val="days"/>
      </c:dateAx>
      <c:valAx>
        <c:axId val="16776562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776557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2701235562039696E-2"/>
          <c:y val="0.83006826034439174"/>
          <c:w val="0.96597375568965427"/>
          <c:h val="0.1699317396556083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2745632666133462E-2"/>
          <c:y val="2.5428331875182269E-2"/>
          <c:w val="0.90725436733386655"/>
          <c:h val="0.64232247010790322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'Well #1'!$A$8:$A$137</c:f>
              <c:numCache>
                <c:formatCode>m/d/yy;@</c:formatCode>
                <c:ptCount val="130"/>
                <c:pt idx="0">
                  <c:v>44341</c:v>
                </c:pt>
                <c:pt idx="1">
                  <c:v>44348</c:v>
                </c:pt>
                <c:pt idx="2">
                  <c:v>44355</c:v>
                </c:pt>
                <c:pt idx="3">
                  <c:v>44362</c:v>
                </c:pt>
                <c:pt idx="4">
                  <c:v>44369</c:v>
                </c:pt>
                <c:pt idx="5">
                  <c:v>44376</c:v>
                </c:pt>
                <c:pt idx="6">
                  <c:v>44383</c:v>
                </c:pt>
                <c:pt idx="7">
                  <c:v>44390</c:v>
                </c:pt>
                <c:pt idx="8">
                  <c:v>44397</c:v>
                </c:pt>
                <c:pt idx="9">
                  <c:v>44404</c:v>
                </c:pt>
                <c:pt idx="10">
                  <c:v>44411</c:v>
                </c:pt>
                <c:pt idx="11">
                  <c:v>44418</c:v>
                </c:pt>
                <c:pt idx="12">
                  <c:v>44425</c:v>
                </c:pt>
                <c:pt idx="13">
                  <c:v>44432</c:v>
                </c:pt>
                <c:pt idx="14">
                  <c:v>44439</c:v>
                </c:pt>
                <c:pt idx="15">
                  <c:v>44446</c:v>
                </c:pt>
                <c:pt idx="16">
                  <c:v>44341</c:v>
                </c:pt>
                <c:pt idx="17">
                  <c:v>44348</c:v>
                </c:pt>
                <c:pt idx="18">
                  <c:v>44355</c:v>
                </c:pt>
                <c:pt idx="19">
                  <c:v>44362</c:v>
                </c:pt>
                <c:pt idx="20">
                  <c:v>44369</c:v>
                </c:pt>
                <c:pt idx="21">
                  <c:v>44376</c:v>
                </c:pt>
                <c:pt idx="22">
                  <c:v>44383</c:v>
                </c:pt>
                <c:pt idx="23">
                  <c:v>44390</c:v>
                </c:pt>
                <c:pt idx="24">
                  <c:v>44397</c:v>
                </c:pt>
                <c:pt idx="25">
                  <c:v>44404</c:v>
                </c:pt>
                <c:pt idx="26">
                  <c:v>44411</c:v>
                </c:pt>
                <c:pt idx="27">
                  <c:v>44418</c:v>
                </c:pt>
                <c:pt idx="28">
                  <c:v>44425</c:v>
                </c:pt>
                <c:pt idx="29">
                  <c:v>44432</c:v>
                </c:pt>
                <c:pt idx="30">
                  <c:v>44439</c:v>
                </c:pt>
                <c:pt idx="31">
                  <c:v>44446</c:v>
                </c:pt>
                <c:pt idx="32">
                  <c:v>44453</c:v>
                </c:pt>
                <c:pt idx="33">
                  <c:v>44460</c:v>
                </c:pt>
                <c:pt idx="34">
                  <c:v>44466</c:v>
                </c:pt>
                <c:pt idx="35">
                  <c:v>44474</c:v>
                </c:pt>
                <c:pt idx="36">
                  <c:v>44481</c:v>
                </c:pt>
                <c:pt idx="37">
                  <c:v>44488</c:v>
                </c:pt>
                <c:pt idx="38">
                  <c:v>44495</c:v>
                </c:pt>
                <c:pt idx="39">
                  <c:v>44502</c:v>
                </c:pt>
                <c:pt idx="40">
                  <c:v>44509</c:v>
                </c:pt>
                <c:pt idx="41">
                  <c:v>44516</c:v>
                </c:pt>
                <c:pt idx="42">
                  <c:v>44523</c:v>
                </c:pt>
                <c:pt idx="43">
                  <c:v>44530</c:v>
                </c:pt>
                <c:pt idx="44">
                  <c:v>44537</c:v>
                </c:pt>
                <c:pt idx="45">
                  <c:v>44544</c:v>
                </c:pt>
                <c:pt idx="46">
                  <c:v>44551</c:v>
                </c:pt>
                <c:pt idx="47">
                  <c:v>44565</c:v>
                </c:pt>
                <c:pt idx="48">
                  <c:v>44572</c:v>
                </c:pt>
                <c:pt idx="49">
                  <c:v>44586</c:v>
                </c:pt>
                <c:pt idx="50">
                  <c:v>44594</c:v>
                </c:pt>
                <c:pt idx="51">
                  <c:v>44600</c:v>
                </c:pt>
                <c:pt idx="52">
                  <c:v>44607</c:v>
                </c:pt>
                <c:pt idx="53">
                  <c:v>44614</c:v>
                </c:pt>
                <c:pt idx="54">
                  <c:v>44572</c:v>
                </c:pt>
                <c:pt idx="55">
                  <c:v>44586</c:v>
                </c:pt>
                <c:pt idx="56">
                  <c:v>44594</c:v>
                </c:pt>
                <c:pt idx="57">
                  <c:v>44600</c:v>
                </c:pt>
                <c:pt idx="58">
                  <c:v>44607</c:v>
                </c:pt>
                <c:pt idx="59">
                  <c:v>44614</c:v>
                </c:pt>
                <c:pt idx="60">
                  <c:v>44621</c:v>
                </c:pt>
                <c:pt idx="61">
                  <c:v>44628</c:v>
                </c:pt>
                <c:pt idx="62">
                  <c:v>44635</c:v>
                </c:pt>
                <c:pt idx="63">
                  <c:v>44642</c:v>
                </c:pt>
                <c:pt idx="64">
                  <c:v>44649</c:v>
                </c:pt>
                <c:pt idx="65">
                  <c:v>44656</c:v>
                </c:pt>
                <c:pt idx="66">
                  <c:v>44663</c:v>
                </c:pt>
                <c:pt idx="67">
                  <c:v>44670</c:v>
                </c:pt>
                <c:pt idx="68">
                  <c:v>44677</c:v>
                </c:pt>
                <c:pt idx="69">
                  <c:v>44684</c:v>
                </c:pt>
                <c:pt idx="70">
                  <c:v>44691</c:v>
                </c:pt>
                <c:pt idx="71">
                  <c:v>44698</c:v>
                </c:pt>
                <c:pt idx="72">
                  <c:v>44705</c:v>
                </c:pt>
                <c:pt idx="73">
                  <c:v>44712</c:v>
                </c:pt>
                <c:pt idx="74">
                  <c:v>44719</c:v>
                </c:pt>
                <c:pt idx="75">
                  <c:v>44726</c:v>
                </c:pt>
                <c:pt idx="76">
                  <c:v>44733</c:v>
                </c:pt>
                <c:pt idx="77">
                  <c:v>44740</c:v>
                </c:pt>
                <c:pt idx="78">
                  <c:v>44747</c:v>
                </c:pt>
                <c:pt idx="79">
                  <c:v>44754</c:v>
                </c:pt>
                <c:pt idx="80">
                  <c:v>44761</c:v>
                </c:pt>
                <c:pt idx="81">
                  <c:v>44768</c:v>
                </c:pt>
                <c:pt idx="82">
                  <c:v>44775</c:v>
                </c:pt>
                <c:pt idx="83">
                  <c:v>44782</c:v>
                </c:pt>
                <c:pt idx="84">
                  <c:v>44789</c:v>
                </c:pt>
                <c:pt idx="85">
                  <c:v>44796</c:v>
                </c:pt>
                <c:pt idx="86">
                  <c:v>44803</c:v>
                </c:pt>
                <c:pt idx="87">
                  <c:v>44810</c:v>
                </c:pt>
                <c:pt idx="88">
                  <c:v>44817</c:v>
                </c:pt>
                <c:pt idx="89">
                  <c:v>44824</c:v>
                </c:pt>
                <c:pt idx="90">
                  <c:v>44831</c:v>
                </c:pt>
                <c:pt idx="91">
                  <c:v>44838</c:v>
                </c:pt>
                <c:pt idx="92">
                  <c:v>44845</c:v>
                </c:pt>
                <c:pt idx="93">
                  <c:v>44852</c:v>
                </c:pt>
                <c:pt idx="94">
                  <c:v>44859</c:v>
                </c:pt>
                <c:pt idx="95">
                  <c:v>44866</c:v>
                </c:pt>
                <c:pt idx="96">
                  <c:v>44873</c:v>
                </c:pt>
                <c:pt idx="97">
                  <c:v>44880</c:v>
                </c:pt>
                <c:pt idx="98">
                  <c:v>44887</c:v>
                </c:pt>
                <c:pt idx="99">
                  <c:v>44894</c:v>
                </c:pt>
                <c:pt idx="100">
                  <c:v>44901</c:v>
                </c:pt>
                <c:pt idx="101">
                  <c:v>44908</c:v>
                </c:pt>
                <c:pt idx="102">
                  <c:v>44915</c:v>
                </c:pt>
                <c:pt idx="103">
                  <c:v>44922</c:v>
                </c:pt>
                <c:pt idx="104">
                  <c:v>44929</c:v>
                </c:pt>
                <c:pt idx="105">
                  <c:v>44937</c:v>
                </c:pt>
                <c:pt idx="106">
                  <c:v>44944</c:v>
                </c:pt>
                <c:pt idx="107">
                  <c:v>44950</c:v>
                </c:pt>
                <c:pt idx="108">
                  <c:v>44957</c:v>
                </c:pt>
                <c:pt idx="109">
                  <c:v>44964</c:v>
                </c:pt>
                <c:pt idx="110">
                  <c:v>44971</c:v>
                </c:pt>
                <c:pt idx="111">
                  <c:v>44978</c:v>
                </c:pt>
                <c:pt idx="112">
                  <c:v>44985</c:v>
                </c:pt>
                <c:pt idx="113">
                  <c:v>44992</c:v>
                </c:pt>
                <c:pt idx="114">
                  <c:v>45001</c:v>
                </c:pt>
                <c:pt idx="115">
                  <c:v>45007</c:v>
                </c:pt>
                <c:pt idx="116">
                  <c:v>45013</c:v>
                </c:pt>
                <c:pt idx="117">
                  <c:v>45020</c:v>
                </c:pt>
                <c:pt idx="118">
                  <c:v>45027</c:v>
                </c:pt>
                <c:pt idx="119">
                  <c:v>45034</c:v>
                </c:pt>
                <c:pt idx="120">
                  <c:v>45041</c:v>
                </c:pt>
                <c:pt idx="121">
                  <c:v>45048</c:v>
                </c:pt>
                <c:pt idx="122">
                  <c:v>45055</c:v>
                </c:pt>
                <c:pt idx="123">
                  <c:v>45062</c:v>
                </c:pt>
                <c:pt idx="124">
                  <c:v>45069</c:v>
                </c:pt>
                <c:pt idx="125">
                  <c:v>45076</c:v>
                </c:pt>
                <c:pt idx="126">
                  <c:v>45083</c:v>
                </c:pt>
                <c:pt idx="127">
                  <c:v>45090</c:v>
                </c:pt>
                <c:pt idx="128">
                  <c:v>45095</c:v>
                </c:pt>
                <c:pt idx="129">
                  <c:v>45111</c:v>
                </c:pt>
              </c:numCache>
            </c:numRef>
          </c:cat>
          <c:val>
            <c:numRef>
              <c:f>'Well #1'!$B$8:$B$137</c:f>
              <c:numCache>
                <c:formatCode>#,##0</c:formatCode>
                <c:ptCount val="130"/>
                <c:pt idx="0">
                  <c:v>32013.571428571428</c:v>
                </c:pt>
                <c:pt idx="1">
                  <c:v>28521.428571428572</c:v>
                </c:pt>
                <c:pt idx="2">
                  <c:v>28892.857142857141</c:v>
                </c:pt>
                <c:pt idx="3">
                  <c:v>28675.714285714286</c:v>
                </c:pt>
                <c:pt idx="4">
                  <c:v>27878.571428571428</c:v>
                </c:pt>
                <c:pt idx="5">
                  <c:v>7057.1428571428569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15901.428571428571</c:v>
                </c:pt>
                <c:pt idx="12">
                  <c:v>48685.714285714283</c:v>
                </c:pt>
                <c:pt idx="13">
                  <c:v>13808.571428571429</c:v>
                </c:pt>
                <c:pt idx="14">
                  <c:v>520</c:v>
                </c:pt>
                <c:pt idx="15">
                  <c:v>0</c:v>
                </c:pt>
                <c:pt idx="16">
                  <c:v>13329.428571428571</c:v>
                </c:pt>
                <c:pt idx="17">
                  <c:v>28521.428571428572</c:v>
                </c:pt>
                <c:pt idx="18">
                  <c:v>28892.857142857141</c:v>
                </c:pt>
                <c:pt idx="19">
                  <c:v>28675.714285714286</c:v>
                </c:pt>
                <c:pt idx="20">
                  <c:v>27878.571428571428</c:v>
                </c:pt>
                <c:pt idx="21">
                  <c:v>7057.1428571428569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15901.428571428571</c:v>
                </c:pt>
                <c:pt idx="28">
                  <c:v>48685.714285714283</c:v>
                </c:pt>
                <c:pt idx="29">
                  <c:v>13808.571428571429</c:v>
                </c:pt>
                <c:pt idx="30">
                  <c:v>520</c:v>
                </c:pt>
                <c:pt idx="31">
                  <c:v>0</c:v>
                </c:pt>
                <c:pt idx="32">
                  <c:v>6391.4285714285716</c:v>
                </c:pt>
                <c:pt idx="33">
                  <c:v>5112.8571428571431</c:v>
                </c:pt>
                <c:pt idx="34">
                  <c:v>56.666666666666664</c:v>
                </c:pt>
                <c:pt idx="35">
                  <c:v>-23.75</c:v>
                </c:pt>
                <c:pt idx="36">
                  <c:v>17465.714285714286</c:v>
                </c:pt>
                <c:pt idx="37">
                  <c:v>18145.714285714286</c:v>
                </c:pt>
                <c:pt idx="38">
                  <c:v>17285.714285714286</c:v>
                </c:pt>
                <c:pt idx="39">
                  <c:v>32274.285714285714</c:v>
                </c:pt>
                <c:pt idx="40">
                  <c:v>32631.428571428572</c:v>
                </c:pt>
                <c:pt idx="41">
                  <c:v>34158.571428571428</c:v>
                </c:pt>
                <c:pt idx="42">
                  <c:v>27678.571428571428</c:v>
                </c:pt>
                <c:pt idx="43">
                  <c:v>29175.714285714286</c:v>
                </c:pt>
                <c:pt idx="44">
                  <c:v>48292.857142857145</c:v>
                </c:pt>
                <c:pt idx="45">
                  <c:v>16942.857142857141</c:v>
                </c:pt>
                <c:pt idx="46">
                  <c:v>17912.857142857141</c:v>
                </c:pt>
                <c:pt idx="47">
                  <c:v>20863.071428571428</c:v>
                </c:pt>
                <c:pt idx="48">
                  <c:v>21829.571428571428</c:v>
                </c:pt>
                <c:pt idx="49">
                  <c:v>13171.428571428571</c:v>
                </c:pt>
                <c:pt idx="50">
                  <c:v>1316.25</c:v>
                </c:pt>
                <c:pt idx="51">
                  <c:v>17153.333333333332</c:v>
                </c:pt>
                <c:pt idx="52">
                  <c:v>6381.4285714285716</c:v>
                </c:pt>
                <c:pt idx="53">
                  <c:v>0</c:v>
                </c:pt>
                <c:pt idx="54">
                  <c:v>8155.2380952380954</c:v>
                </c:pt>
                <c:pt idx="55">
                  <c:v>13171.428571428571</c:v>
                </c:pt>
                <c:pt idx="56">
                  <c:v>1316.25</c:v>
                </c:pt>
                <c:pt idx="57">
                  <c:v>17153.333333333332</c:v>
                </c:pt>
                <c:pt idx="58">
                  <c:v>6381.4285714285716</c:v>
                </c:pt>
                <c:pt idx="59">
                  <c:v>0</c:v>
                </c:pt>
                <c:pt idx="60">
                  <c:v>14032.857142857143</c:v>
                </c:pt>
                <c:pt idx="61">
                  <c:v>14338.571428571429</c:v>
                </c:pt>
                <c:pt idx="62">
                  <c:v>17178.571428571428</c:v>
                </c:pt>
                <c:pt idx="63">
                  <c:v>19208.571428571428</c:v>
                </c:pt>
                <c:pt idx="64">
                  <c:v>18492.857142857141</c:v>
                </c:pt>
                <c:pt idx="65">
                  <c:v>17631.428571428572</c:v>
                </c:pt>
                <c:pt idx="66">
                  <c:v>17214.285714285714</c:v>
                </c:pt>
                <c:pt idx="67">
                  <c:v>16892.857142857141</c:v>
                </c:pt>
                <c:pt idx="68">
                  <c:v>5751.4285714285716</c:v>
                </c:pt>
                <c:pt idx="69">
                  <c:v>0</c:v>
                </c:pt>
                <c:pt idx="70">
                  <c:v>0</c:v>
                </c:pt>
                <c:pt idx="71">
                  <c:v>7173.8571428571431</c:v>
                </c:pt>
                <c:pt idx="72">
                  <c:v>3911.8571428571427</c:v>
                </c:pt>
                <c:pt idx="73">
                  <c:v>17063.571428571428</c:v>
                </c:pt>
                <c:pt idx="74">
                  <c:v>13708.428571428571</c:v>
                </c:pt>
                <c:pt idx="75">
                  <c:v>13114.428571428571</c:v>
                </c:pt>
                <c:pt idx="76">
                  <c:v>12194.857142857143</c:v>
                </c:pt>
                <c:pt idx="77">
                  <c:v>11738.857142857143</c:v>
                </c:pt>
                <c:pt idx="78">
                  <c:v>11871.571428571429</c:v>
                </c:pt>
                <c:pt idx="79">
                  <c:v>11181.142857142857</c:v>
                </c:pt>
                <c:pt idx="80">
                  <c:v>18994.285714285714</c:v>
                </c:pt>
                <c:pt idx="81">
                  <c:v>2828.5714285714284</c:v>
                </c:pt>
                <c:pt idx="82">
                  <c:v>10810</c:v>
                </c:pt>
                <c:pt idx="83">
                  <c:v>9160</c:v>
                </c:pt>
                <c:pt idx="84">
                  <c:v>-1351.7142857142858</c:v>
                </c:pt>
                <c:pt idx="85">
                  <c:v>-3582.5714285714284</c:v>
                </c:pt>
                <c:pt idx="86">
                  <c:v>5761.4285714285716</c:v>
                </c:pt>
                <c:pt idx="87">
                  <c:v>16112.857142857143</c:v>
                </c:pt>
                <c:pt idx="88">
                  <c:v>12465.714285714286</c:v>
                </c:pt>
                <c:pt idx="89">
                  <c:v>11434.285714285714</c:v>
                </c:pt>
                <c:pt idx="90">
                  <c:v>11158.571428571429</c:v>
                </c:pt>
                <c:pt idx="91">
                  <c:v>10681.428571428571</c:v>
                </c:pt>
                <c:pt idx="92">
                  <c:v>10497.142857142857</c:v>
                </c:pt>
                <c:pt idx="93">
                  <c:v>10274.285714285714</c:v>
                </c:pt>
                <c:pt idx="94">
                  <c:v>10158.142857142857</c:v>
                </c:pt>
                <c:pt idx="95">
                  <c:v>10182.857142857143</c:v>
                </c:pt>
                <c:pt idx="96">
                  <c:v>10530.857142857143</c:v>
                </c:pt>
                <c:pt idx="97">
                  <c:v>10513.571428571429</c:v>
                </c:pt>
                <c:pt idx="98">
                  <c:v>10162.428571428571</c:v>
                </c:pt>
                <c:pt idx="99">
                  <c:v>10224.714285714286</c:v>
                </c:pt>
                <c:pt idx="100">
                  <c:v>9692</c:v>
                </c:pt>
                <c:pt idx="101">
                  <c:v>9824.5714285714294</c:v>
                </c:pt>
                <c:pt idx="102">
                  <c:v>9747.1428571428569</c:v>
                </c:pt>
                <c:pt idx="103">
                  <c:v>731.57142857142856</c:v>
                </c:pt>
                <c:pt idx="104">
                  <c:v>2769.5714285714284</c:v>
                </c:pt>
                <c:pt idx="105">
                  <c:v>14590</c:v>
                </c:pt>
                <c:pt idx="106">
                  <c:v>10502.571428571429</c:v>
                </c:pt>
                <c:pt idx="107">
                  <c:v>270</c:v>
                </c:pt>
                <c:pt idx="108">
                  <c:v>47.285714285714285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8128.2857142857147</c:v>
                </c:pt>
                <c:pt idx="113">
                  <c:v>8457.5714285714294</c:v>
                </c:pt>
                <c:pt idx="114">
                  <c:v>7992.333333333333</c:v>
                </c:pt>
                <c:pt idx="115">
                  <c:v>7674</c:v>
                </c:pt>
                <c:pt idx="116">
                  <c:v>2178.5</c:v>
                </c:pt>
                <c:pt idx="117">
                  <c:v>295.71428571428572</c:v>
                </c:pt>
                <c:pt idx="118">
                  <c:v>0</c:v>
                </c:pt>
                <c:pt idx="119">
                  <c:v>0</c:v>
                </c:pt>
                <c:pt idx="120">
                  <c:v>10116.571428571429</c:v>
                </c:pt>
                <c:pt idx="121">
                  <c:v>7722.7142857142853</c:v>
                </c:pt>
                <c:pt idx="122">
                  <c:v>8862.2857142857138</c:v>
                </c:pt>
                <c:pt idx="123">
                  <c:v>8377.1428571428569</c:v>
                </c:pt>
                <c:pt idx="124">
                  <c:v>9407.7142857142862</c:v>
                </c:pt>
                <c:pt idx="125">
                  <c:v>10148</c:v>
                </c:pt>
                <c:pt idx="126">
                  <c:v>12068</c:v>
                </c:pt>
                <c:pt idx="127">
                  <c:v>16200</c:v>
                </c:pt>
                <c:pt idx="128">
                  <c:v>20589.599999999999</c:v>
                </c:pt>
                <c:pt idx="129">
                  <c:v>7760.0625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AD-4366-AA58-A41A27871E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2534239"/>
        <c:axId val="2102547967"/>
      </c:lineChart>
      <c:dateAx>
        <c:axId val="2102534239"/>
        <c:scaling>
          <c:orientation val="minMax"/>
        </c:scaling>
        <c:delete val="0"/>
        <c:axPos val="b"/>
        <c:numFmt formatCode="m/d/yy;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02547967"/>
        <c:crosses val="autoZero"/>
        <c:auto val="0"/>
        <c:lblOffset val="100"/>
        <c:baseTimeUnit val="days"/>
      </c:dateAx>
      <c:valAx>
        <c:axId val="21025479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0253423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413727034120735"/>
          <c:y val="0.1929152085156022"/>
          <c:w val="0.84196084864391951"/>
          <c:h val="0.64426837270341208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'Well #2'!$A$8:$A$39</c:f>
              <c:numCache>
                <c:formatCode>[$-409]d\-mmm;@</c:formatCode>
                <c:ptCount val="32"/>
                <c:pt idx="0">
                  <c:v>44341</c:v>
                </c:pt>
                <c:pt idx="1">
                  <c:v>44348</c:v>
                </c:pt>
                <c:pt idx="2">
                  <c:v>44355</c:v>
                </c:pt>
                <c:pt idx="3">
                  <c:v>44362</c:v>
                </c:pt>
                <c:pt idx="4">
                  <c:v>44369</c:v>
                </c:pt>
                <c:pt idx="5">
                  <c:v>44376</c:v>
                </c:pt>
                <c:pt idx="6">
                  <c:v>44383</c:v>
                </c:pt>
                <c:pt idx="7">
                  <c:v>44390</c:v>
                </c:pt>
                <c:pt idx="8">
                  <c:v>44397</c:v>
                </c:pt>
                <c:pt idx="9">
                  <c:v>44404</c:v>
                </c:pt>
                <c:pt idx="10">
                  <c:v>44411</c:v>
                </c:pt>
                <c:pt idx="11">
                  <c:v>44418</c:v>
                </c:pt>
                <c:pt idx="12">
                  <c:v>44425</c:v>
                </c:pt>
                <c:pt idx="13">
                  <c:v>44432</c:v>
                </c:pt>
                <c:pt idx="14">
                  <c:v>44439</c:v>
                </c:pt>
                <c:pt idx="15">
                  <c:v>44446</c:v>
                </c:pt>
                <c:pt idx="16">
                  <c:v>44607</c:v>
                </c:pt>
                <c:pt idx="17">
                  <c:v>44614</c:v>
                </c:pt>
                <c:pt idx="18">
                  <c:v>44572</c:v>
                </c:pt>
                <c:pt idx="19">
                  <c:v>44586</c:v>
                </c:pt>
                <c:pt idx="20">
                  <c:v>44594</c:v>
                </c:pt>
                <c:pt idx="21">
                  <c:v>44600</c:v>
                </c:pt>
                <c:pt idx="22">
                  <c:v>44607</c:v>
                </c:pt>
                <c:pt idx="23">
                  <c:v>44614</c:v>
                </c:pt>
                <c:pt idx="24">
                  <c:v>44621</c:v>
                </c:pt>
                <c:pt idx="25">
                  <c:v>44628</c:v>
                </c:pt>
                <c:pt idx="26">
                  <c:v>44635</c:v>
                </c:pt>
                <c:pt idx="27">
                  <c:v>44642</c:v>
                </c:pt>
                <c:pt idx="28">
                  <c:v>44649</c:v>
                </c:pt>
                <c:pt idx="29">
                  <c:v>44656</c:v>
                </c:pt>
                <c:pt idx="30">
                  <c:v>44663</c:v>
                </c:pt>
                <c:pt idx="31">
                  <c:v>44670</c:v>
                </c:pt>
              </c:numCache>
            </c:numRef>
          </c:cat>
          <c:val>
            <c:numRef>
              <c:f>'Well #2'!$F$8:$F$39</c:f>
              <c:numCache>
                <c:formatCode>#,##0</c:formatCode>
                <c:ptCount val="32"/>
                <c:pt idx="0">
                  <c:v>14900</c:v>
                </c:pt>
                <c:pt idx="1">
                  <c:v>11818.571428571429</c:v>
                </c:pt>
                <c:pt idx="2">
                  <c:v>11457.142857142857</c:v>
                </c:pt>
                <c:pt idx="3">
                  <c:v>10965.714285714286</c:v>
                </c:pt>
                <c:pt idx="4">
                  <c:v>10400</c:v>
                </c:pt>
                <c:pt idx="5">
                  <c:v>9991.4285714285706</c:v>
                </c:pt>
                <c:pt idx="6">
                  <c:v>9000</c:v>
                </c:pt>
                <c:pt idx="7">
                  <c:v>8191.4285714285716</c:v>
                </c:pt>
                <c:pt idx="8">
                  <c:v>7592.8571428571431</c:v>
                </c:pt>
                <c:pt idx="9">
                  <c:v>7320</c:v>
                </c:pt>
                <c:pt idx="10">
                  <c:v>8632.8571428571431</c:v>
                </c:pt>
                <c:pt idx="11">
                  <c:v>7825.7142857142853</c:v>
                </c:pt>
                <c:pt idx="12">
                  <c:v>7648.5714285714284</c:v>
                </c:pt>
                <c:pt idx="13">
                  <c:v>7540</c:v>
                </c:pt>
                <c:pt idx="14">
                  <c:v>7498.5714285714284</c:v>
                </c:pt>
                <c:pt idx="15">
                  <c:v>7278.5714285714284</c:v>
                </c:pt>
                <c:pt idx="16">
                  <c:v>5887.0807453416146</c:v>
                </c:pt>
                <c:pt idx="17">
                  <c:v>5948.5714285714284</c:v>
                </c:pt>
                <c:pt idx="18">
                  <c:v>0</c:v>
                </c:pt>
                <c:pt idx="19">
                  <c:v>5014.2857142857147</c:v>
                </c:pt>
                <c:pt idx="20">
                  <c:v>4355</c:v>
                </c:pt>
                <c:pt idx="21">
                  <c:v>5526.666666666667</c:v>
                </c:pt>
                <c:pt idx="22">
                  <c:v>5100</c:v>
                </c:pt>
                <c:pt idx="23">
                  <c:v>5948.5714285714284</c:v>
                </c:pt>
                <c:pt idx="24">
                  <c:v>2051.4285714285716</c:v>
                </c:pt>
                <c:pt idx="25">
                  <c:v>4944.2857142857147</c:v>
                </c:pt>
                <c:pt idx="26">
                  <c:v>4351.4285714285716</c:v>
                </c:pt>
                <c:pt idx="27">
                  <c:v>4140</c:v>
                </c:pt>
                <c:pt idx="28">
                  <c:v>3998.5714285714284</c:v>
                </c:pt>
                <c:pt idx="29">
                  <c:v>4207.1428571428569</c:v>
                </c:pt>
                <c:pt idx="30">
                  <c:v>4230</c:v>
                </c:pt>
                <c:pt idx="31">
                  <c:v>4600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A9-440C-ACCD-FDD916DE59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53918959"/>
        <c:axId val="753920623"/>
      </c:lineChart>
      <c:dateAx>
        <c:axId val="753918959"/>
        <c:scaling>
          <c:orientation val="minMax"/>
        </c:scaling>
        <c:delete val="0"/>
        <c:axPos val="b"/>
        <c:numFmt formatCode="[$-409]d\-mmm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3920623"/>
        <c:crosses val="autoZero"/>
        <c:auto val="1"/>
        <c:lblOffset val="100"/>
        <c:baseTimeUnit val="days"/>
      </c:dateAx>
      <c:valAx>
        <c:axId val="7539206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391895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413727034120735"/>
          <c:y val="0.1929152085156022"/>
          <c:w val="0.84196084864391951"/>
          <c:h val="0.64426837270341208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'Well #3'!$A$11:$A$42</c:f>
              <c:numCache>
                <c:formatCode>[$-409]d\-mmm;@</c:formatCode>
                <c:ptCount val="32"/>
                <c:pt idx="0">
                  <c:v>44341</c:v>
                </c:pt>
                <c:pt idx="1">
                  <c:v>44348</c:v>
                </c:pt>
                <c:pt idx="2">
                  <c:v>44355</c:v>
                </c:pt>
                <c:pt idx="3">
                  <c:v>44362</c:v>
                </c:pt>
                <c:pt idx="4">
                  <c:v>44369</c:v>
                </c:pt>
                <c:pt idx="5">
                  <c:v>44376</c:v>
                </c:pt>
                <c:pt idx="6">
                  <c:v>44383</c:v>
                </c:pt>
                <c:pt idx="7">
                  <c:v>44390</c:v>
                </c:pt>
                <c:pt idx="8">
                  <c:v>44397</c:v>
                </c:pt>
                <c:pt idx="9">
                  <c:v>44404</c:v>
                </c:pt>
                <c:pt idx="10">
                  <c:v>44411</c:v>
                </c:pt>
                <c:pt idx="11">
                  <c:v>44418</c:v>
                </c:pt>
                <c:pt idx="12">
                  <c:v>44425</c:v>
                </c:pt>
                <c:pt idx="13">
                  <c:v>44432</c:v>
                </c:pt>
                <c:pt idx="14">
                  <c:v>44439</c:v>
                </c:pt>
                <c:pt idx="15">
                  <c:v>44446</c:v>
                </c:pt>
                <c:pt idx="16">
                  <c:v>44607</c:v>
                </c:pt>
                <c:pt idx="17">
                  <c:v>44614</c:v>
                </c:pt>
                <c:pt idx="18">
                  <c:v>44572</c:v>
                </c:pt>
                <c:pt idx="19">
                  <c:v>44586</c:v>
                </c:pt>
                <c:pt idx="20">
                  <c:v>44594</c:v>
                </c:pt>
                <c:pt idx="21">
                  <c:v>44600</c:v>
                </c:pt>
                <c:pt idx="22">
                  <c:v>44607</c:v>
                </c:pt>
                <c:pt idx="23">
                  <c:v>44614</c:v>
                </c:pt>
                <c:pt idx="24">
                  <c:v>44621</c:v>
                </c:pt>
                <c:pt idx="25">
                  <c:v>44628</c:v>
                </c:pt>
                <c:pt idx="26">
                  <c:v>44635</c:v>
                </c:pt>
                <c:pt idx="27">
                  <c:v>44642</c:v>
                </c:pt>
                <c:pt idx="28">
                  <c:v>44649</c:v>
                </c:pt>
                <c:pt idx="29">
                  <c:v>44656</c:v>
                </c:pt>
                <c:pt idx="30">
                  <c:v>44663</c:v>
                </c:pt>
                <c:pt idx="31">
                  <c:v>44670</c:v>
                </c:pt>
              </c:numCache>
            </c:numRef>
          </c:cat>
          <c:val>
            <c:numRef>
              <c:f>'Well #3'!$F$11:$F$42</c:f>
              <c:numCache>
                <c:formatCode>#,##0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16248.447204968945</c:v>
                </c:pt>
                <c:pt idx="17">
                  <c:v>5240</c:v>
                </c:pt>
                <c:pt idx="18">
                  <c:v>0</c:v>
                </c:pt>
                <c:pt idx="19">
                  <c:v>8330.7142857142862</c:v>
                </c:pt>
                <c:pt idx="20">
                  <c:v>6215</c:v>
                </c:pt>
                <c:pt idx="21">
                  <c:v>7851.666666666667</c:v>
                </c:pt>
                <c:pt idx="22">
                  <c:v>5637.1428571428569</c:v>
                </c:pt>
                <c:pt idx="23">
                  <c:v>5240</c:v>
                </c:pt>
                <c:pt idx="24">
                  <c:v>3187.1428571428573</c:v>
                </c:pt>
                <c:pt idx="25">
                  <c:v>3845.7142857142858</c:v>
                </c:pt>
                <c:pt idx="26">
                  <c:v>1562.8571428571429</c:v>
                </c:pt>
                <c:pt idx="27">
                  <c:v>0</c:v>
                </c:pt>
                <c:pt idx="28">
                  <c:v>0</c:v>
                </c:pt>
                <c:pt idx="29">
                  <c:v>4302.8571428571431</c:v>
                </c:pt>
                <c:pt idx="30">
                  <c:v>3798.5714285714284</c:v>
                </c:pt>
                <c:pt idx="31">
                  <c:v>1677.1428571428571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EA-4B3A-A617-E93F218A0F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53918959"/>
        <c:axId val="753920623"/>
      </c:lineChart>
      <c:dateAx>
        <c:axId val="753918959"/>
        <c:scaling>
          <c:orientation val="minMax"/>
        </c:scaling>
        <c:delete val="0"/>
        <c:axPos val="b"/>
        <c:numFmt formatCode="[$-409]d\-mmm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3920623"/>
        <c:crosses val="autoZero"/>
        <c:auto val="1"/>
        <c:lblOffset val="100"/>
        <c:baseTimeUnit val="days"/>
      </c:dateAx>
      <c:valAx>
        <c:axId val="7539206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391895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'Well #7'!$A$7:$A$39</c:f>
              <c:numCache>
                <c:formatCode>[$-409]d\-mmm;@</c:formatCode>
                <c:ptCount val="33"/>
                <c:pt idx="0">
                  <c:v>44327</c:v>
                </c:pt>
                <c:pt idx="1">
                  <c:v>44341</c:v>
                </c:pt>
                <c:pt idx="2">
                  <c:v>44348</c:v>
                </c:pt>
                <c:pt idx="3">
                  <c:v>44355</c:v>
                </c:pt>
                <c:pt idx="4">
                  <c:v>44362</c:v>
                </c:pt>
                <c:pt idx="5">
                  <c:v>44369</c:v>
                </c:pt>
                <c:pt idx="6">
                  <c:v>44376</c:v>
                </c:pt>
                <c:pt idx="7">
                  <c:v>44383</c:v>
                </c:pt>
                <c:pt idx="8">
                  <c:v>44390</c:v>
                </c:pt>
                <c:pt idx="9">
                  <c:v>44397</c:v>
                </c:pt>
                <c:pt idx="10">
                  <c:v>44404</c:v>
                </c:pt>
                <c:pt idx="11">
                  <c:v>44411</c:v>
                </c:pt>
                <c:pt idx="12">
                  <c:v>44418</c:v>
                </c:pt>
                <c:pt idx="13">
                  <c:v>44425</c:v>
                </c:pt>
                <c:pt idx="14">
                  <c:v>44432</c:v>
                </c:pt>
                <c:pt idx="15">
                  <c:v>44439</c:v>
                </c:pt>
                <c:pt idx="16">
                  <c:v>44446</c:v>
                </c:pt>
                <c:pt idx="17">
                  <c:v>44607</c:v>
                </c:pt>
                <c:pt idx="18">
                  <c:v>44614</c:v>
                </c:pt>
                <c:pt idx="19">
                  <c:v>44572</c:v>
                </c:pt>
                <c:pt idx="20">
                  <c:v>44586</c:v>
                </c:pt>
                <c:pt idx="21">
                  <c:v>44594</c:v>
                </c:pt>
                <c:pt idx="22">
                  <c:v>44600</c:v>
                </c:pt>
                <c:pt idx="23">
                  <c:v>44607</c:v>
                </c:pt>
                <c:pt idx="24">
                  <c:v>44614</c:v>
                </c:pt>
                <c:pt idx="25">
                  <c:v>44621</c:v>
                </c:pt>
                <c:pt idx="26">
                  <c:v>44628</c:v>
                </c:pt>
                <c:pt idx="27">
                  <c:v>44635</c:v>
                </c:pt>
                <c:pt idx="28">
                  <c:v>44642</c:v>
                </c:pt>
                <c:pt idx="29">
                  <c:v>44649</c:v>
                </c:pt>
                <c:pt idx="30">
                  <c:v>44656</c:v>
                </c:pt>
                <c:pt idx="31">
                  <c:v>44663</c:v>
                </c:pt>
                <c:pt idx="32">
                  <c:v>44670</c:v>
                </c:pt>
              </c:numCache>
            </c:numRef>
          </c:cat>
          <c:val>
            <c:numRef>
              <c:f>'Well #7'!$F$7:$F$39</c:f>
              <c:numCache>
                <c:formatCode>#,##0</c:formatCode>
                <c:ptCount val="33"/>
                <c:pt idx="1">
                  <c:v>3990.7142857142858</c:v>
                </c:pt>
                <c:pt idx="2">
                  <c:v>3725.7142857142858</c:v>
                </c:pt>
                <c:pt idx="3">
                  <c:v>3814.2857142857142</c:v>
                </c:pt>
                <c:pt idx="4">
                  <c:v>3601.4285714285716</c:v>
                </c:pt>
                <c:pt idx="5">
                  <c:v>3438.5714285714284</c:v>
                </c:pt>
                <c:pt idx="6">
                  <c:v>2782.8571428571427</c:v>
                </c:pt>
                <c:pt idx="7">
                  <c:v>3780</c:v>
                </c:pt>
                <c:pt idx="8">
                  <c:v>2998.5714285714284</c:v>
                </c:pt>
                <c:pt idx="9">
                  <c:v>2117.1428571428573</c:v>
                </c:pt>
                <c:pt idx="10">
                  <c:v>4885.7142857142853</c:v>
                </c:pt>
                <c:pt idx="11">
                  <c:v>3414.2857142857142</c:v>
                </c:pt>
                <c:pt idx="12">
                  <c:v>4207.1428571428569</c:v>
                </c:pt>
                <c:pt idx="13">
                  <c:v>3131.4285714285716</c:v>
                </c:pt>
                <c:pt idx="14">
                  <c:v>3620</c:v>
                </c:pt>
                <c:pt idx="15">
                  <c:v>3152.8571428571427</c:v>
                </c:pt>
                <c:pt idx="16">
                  <c:v>2957.1428571428573</c:v>
                </c:pt>
                <c:pt idx="17">
                  <c:v>2421.304347826087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FC-4C90-98F0-97D457076B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77979248"/>
        <c:axId val="377982160"/>
      </c:lineChart>
      <c:dateAx>
        <c:axId val="377979248"/>
        <c:scaling>
          <c:orientation val="minMax"/>
        </c:scaling>
        <c:delete val="0"/>
        <c:axPos val="b"/>
        <c:numFmt formatCode="[$-409]d\-mmm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7982160"/>
        <c:crosses val="autoZero"/>
        <c:auto val="1"/>
        <c:lblOffset val="100"/>
        <c:baseTimeUnit val="days"/>
      </c:dateAx>
      <c:valAx>
        <c:axId val="3779821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79792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'Well #10'!$A$7:$A$39</c:f>
              <c:numCache>
                <c:formatCode>[$-409]d\-mmm;@</c:formatCode>
                <c:ptCount val="33"/>
                <c:pt idx="0">
                  <c:v>45007</c:v>
                </c:pt>
                <c:pt idx="1">
                  <c:v>44341</c:v>
                </c:pt>
                <c:pt idx="2">
                  <c:v>44348</c:v>
                </c:pt>
                <c:pt idx="3">
                  <c:v>44355</c:v>
                </c:pt>
                <c:pt idx="4">
                  <c:v>44362</c:v>
                </c:pt>
                <c:pt idx="5">
                  <c:v>44369</c:v>
                </c:pt>
                <c:pt idx="6">
                  <c:v>44376</c:v>
                </c:pt>
                <c:pt idx="7">
                  <c:v>44383</c:v>
                </c:pt>
                <c:pt idx="8">
                  <c:v>44390</c:v>
                </c:pt>
                <c:pt idx="9">
                  <c:v>44397</c:v>
                </c:pt>
                <c:pt idx="10">
                  <c:v>44404</c:v>
                </c:pt>
                <c:pt idx="11">
                  <c:v>44411</c:v>
                </c:pt>
                <c:pt idx="12">
                  <c:v>44418</c:v>
                </c:pt>
                <c:pt idx="13">
                  <c:v>44425</c:v>
                </c:pt>
                <c:pt idx="14">
                  <c:v>44432</c:v>
                </c:pt>
                <c:pt idx="15">
                  <c:v>44439</c:v>
                </c:pt>
              </c:numCache>
            </c:numRef>
          </c:cat>
          <c:val>
            <c:numRef>
              <c:f>'Well #10'!$B$7:$B$39</c:f>
              <c:numCache>
                <c:formatCode>#,##0</c:formatCode>
                <c:ptCount val="33"/>
                <c:pt idx="1">
                  <c:v>11833.333333333334</c:v>
                </c:pt>
                <c:pt idx="2">
                  <c:v>17826.666666666668</c:v>
                </c:pt>
                <c:pt idx="3">
                  <c:v>16372.714285714286</c:v>
                </c:pt>
                <c:pt idx="4">
                  <c:v>17169.428571428572</c:v>
                </c:pt>
                <c:pt idx="5">
                  <c:v>16443.285714285714</c:v>
                </c:pt>
                <c:pt idx="6">
                  <c:v>14409.714285714286</c:v>
                </c:pt>
                <c:pt idx="7">
                  <c:v>9412.8571428571431</c:v>
                </c:pt>
                <c:pt idx="8">
                  <c:v>10260.571428571429</c:v>
                </c:pt>
                <c:pt idx="9">
                  <c:v>10523.571428571429</c:v>
                </c:pt>
                <c:pt idx="10">
                  <c:v>11121.285714285714</c:v>
                </c:pt>
                <c:pt idx="11">
                  <c:v>11370.571428571429</c:v>
                </c:pt>
                <c:pt idx="12">
                  <c:v>8550</c:v>
                </c:pt>
                <c:pt idx="13">
                  <c:v>10253.285714285714</c:v>
                </c:pt>
                <c:pt idx="14">
                  <c:v>9878.7999999999993</c:v>
                </c:pt>
                <c:pt idx="15">
                  <c:v>8949.75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16-4159-B356-893604DC7E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77979248"/>
        <c:axId val="377982160"/>
      </c:lineChart>
      <c:dateAx>
        <c:axId val="377979248"/>
        <c:scaling>
          <c:orientation val="minMax"/>
        </c:scaling>
        <c:delete val="0"/>
        <c:axPos val="b"/>
        <c:numFmt formatCode="[$-409]d\-mmm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7982160"/>
        <c:crosses val="autoZero"/>
        <c:auto val="1"/>
        <c:lblOffset val="100"/>
        <c:baseTimeUnit val="days"/>
      </c:dateAx>
      <c:valAx>
        <c:axId val="3779821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79792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'Well #11'!$A$8:$A$39</c:f>
              <c:numCache>
                <c:formatCode>[$-409]d\-mmm;@</c:formatCode>
                <c:ptCount val="32"/>
                <c:pt idx="0">
                  <c:v>44341</c:v>
                </c:pt>
                <c:pt idx="1">
                  <c:v>44348</c:v>
                </c:pt>
                <c:pt idx="2">
                  <c:v>44355</c:v>
                </c:pt>
                <c:pt idx="3">
                  <c:v>44362</c:v>
                </c:pt>
                <c:pt idx="4">
                  <c:v>44369</c:v>
                </c:pt>
                <c:pt idx="5">
                  <c:v>44376</c:v>
                </c:pt>
                <c:pt idx="6">
                  <c:v>44383</c:v>
                </c:pt>
                <c:pt idx="7">
                  <c:v>44390</c:v>
                </c:pt>
                <c:pt idx="8">
                  <c:v>44397</c:v>
                </c:pt>
                <c:pt idx="9">
                  <c:v>44404</c:v>
                </c:pt>
                <c:pt idx="10">
                  <c:v>44411</c:v>
                </c:pt>
                <c:pt idx="11">
                  <c:v>44418</c:v>
                </c:pt>
                <c:pt idx="12">
                  <c:v>44425</c:v>
                </c:pt>
                <c:pt idx="13">
                  <c:v>44432</c:v>
                </c:pt>
                <c:pt idx="14">
                  <c:v>44439</c:v>
                </c:pt>
                <c:pt idx="15">
                  <c:v>44446</c:v>
                </c:pt>
                <c:pt idx="16">
                  <c:v>44607</c:v>
                </c:pt>
                <c:pt idx="17">
                  <c:v>44614</c:v>
                </c:pt>
                <c:pt idx="18">
                  <c:v>44572</c:v>
                </c:pt>
                <c:pt idx="19">
                  <c:v>44586</c:v>
                </c:pt>
                <c:pt idx="20">
                  <c:v>44594</c:v>
                </c:pt>
                <c:pt idx="21">
                  <c:v>44600</c:v>
                </c:pt>
                <c:pt idx="22">
                  <c:v>44607</c:v>
                </c:pt>
                <c:pt idx="23">
                  <c:v>44614</c:v>
                </c:pt>
                <c:pt idx="24">
                  <c:v>44621</c:v>
                </c:pt>
                <c:pt idx="25">
                  <c:v>44628</c:v>
                </c:pt>
                <c:pt idx="26">
                  <c:v>44635</c:v>
                </c:pt>
                <c:pt idx="27">
                  <c:v>44642</c:v>
                </c:pt>
                <c:pt idx="28">
                  <c:v>44649</c:v>
                </c:pt>
                <c:pt idx="29">
                  <c:v>44656</c:v>
                </c:pt>
                <c:pt idx="30">
                  <c:v>44663</c:v>
                </c:pt>
                <c:pt idx="31">
                  <c:v>44670</c:v>
                </c:pt>
              </c:numCache>
            </c:numRef>
          </c:cat>
          <c:val>
            <c:numRef>
              <c:f>'Well #11'!$F$8:$F$39</c:f>
              <c:numCache>
                <c:formatCode>#,##0</c:formatCode>
                <c:ptCount val="32"/>
                <c:pt idx="0">
                  <c:v>8312.1428571428569</c:v>
                </c:pt>
                <c:pt idx="1">
                  <c:v>7802.8571428571431</c:v>
                </c:pt>
                <c:pt idx="2">
                  <c:v>8628.5714285714294</c:v>
                </c:pt>
                <c:pt idx="3">
                  <c:v>9527.1428571428569</c:v>
                </c:pt>
                <c:pt idx="4">
                  <c:v>9088.5714285714294</c:v>
                </c:pt>
                <c:pt idx="5">
                  <c:v>9260</c:v>
                </c:pt>
                <c:pt idx="6">
                  <c:v>9500</c:v>
                </c:pt>
                <c:pt idx="7">
                  <c:v>9150</c:v>
                </c:pt>
                <c:pt idx="8">
                  <c:v>9452.8571428571431</c:v>
                </c:pt>
                <c:pt idx="9">
                  <c:v>8782.8571428571431</c:v>
                </c:pt>
                <c:pt idx="10">
                  <c:v>10901.428571428571</c:v>
                </c:pt>
                <c:pt idx="11">
                  <c:v>9737.1428571428569</c:v>
                </c:pt>
                <c:pt idx="12">
                  <c:v>9008.5714285714294</c:v>
                </c:pt>
                <c:pt idx="13">
                  <c:v>8761.4285714285706</c:v>
                </c:pt>
                <c:pt idx="14">
                  <c:v>9815.7142857142862</c:v>
                </c:pt>
                <c:pt idx="15">
                  <c:v>9169</c:v>
                </c:pt>
                <c:pt idx="16">
                  <c:v>0</c:v>
                </c:pt>
                <c:pt idx="17">
                  <c:v>11198.714285714286</c:v>
                </c:pt>
                <c:pt idx="18">
                  <c:v>0</c:v>
                </c:pt>
                <c:pt idx="19">
                  <c:v>11142.857142857143</c:v>
                </c:pt>
                <c:pt idx="20">
                  <c:v>10955</c:v>
                </c:pt>
                <c:pt idx="21">
                  <c:v>10805</c:v>
                </c:pt>
                <c:pt idx="22">
                  <c:v>10871.571428571429</c:v>
                </c:pt>
                <c:pt idx="23">
                  <c:v>11198.714285714286</c:v>
                </c:pt>
                <c:pt idx="24">
                  <c:v>7446.8571428571431</c:v>
                </c:pt>
                <c:pt idx="25">
                  <c:v>11665.428571428571</c:v>
                </c:pt>
                <c:pt idx="26">
                  <c:v>11014</c:v>
                </c:pt>
                <c:pt idx="27">
                  <c:v>11916.857142857143</c:v>
                </c:pt>
                <c:pt idx="28">
                  <c:v>0</c:v>
                </c:pt>
                <c:pt idx="29">
                  <c:v>23839.857142857141</c:v>
                </c:pt>
                <c:pt idx="30">
                  <c:v>11733.285714285714</c:v>
                </c:pt>
                <c:pt idx="31">
                  <c:v>11093.142857142857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01-4FEE-8C63-986E1DE110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3260335"/>
        <c:axId val="2103250351"/>
      </c:lineChart>
      <c:dateAx>
        <c:axId val="2103260335"/>
        <c:scaling>
          <c:orientation val="minMax"/>
        </c:scaling>
        <c:delete val="0"/>
        <c:axPos val="b"/>
        <c:numFmt formatCode="[$-409]d\-mmm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03250351"/>
        <c:crosses val="autoZero"/>
        <c:auto val="1"/>
        <c:lblOffset val="100"/>
        <c:baseTimeUnit val="days"/>
      </c:dateAx>
      <c:valAx>
        <c:axId val="21032503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0326033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8.xml"/><Relationship Id="rId1" Type="http://schemas.openxmlformats.org/officeDocument/2006/relationships/chart" Target="../charts/chart17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213952</xdr:colOff>
      <xdr:row>39</xdr:row>
      <xdr:rowOff>42333</xdr:rowOff>
    </xdr:from>
    <xdr:to>
      <xdr:col>61</xdr:col>
      <xdr:colOff>81185</xdr:colOff>
      <xdr:row>72</xdr:row>
      <xdr:rowOff>127000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C4B24FA-F38D-4CA5-9F9C-A3388E866B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1235363</xdr:colOff>
      <xdr:row>1</xdr:row>
      <xdr:rowOff>36945</xdr:rowOff>
    </xdr:from>
    <xdr:to>
      <xdr:col>11</xdr:col>
      <xdr:colOff>219363</xdr:colOff>
      <xdr:row>16</xdr:row>
      <xdr:rowOff>9236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A761578-FA55-4E53-8006-E13535F12A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996950</xdr:colOff>
      <xdr:row>3</xdr:row>
      <xdr:rowOff>73025</xdr:rowOff>
    </xdr:from>
    <xdr:to>
      <xdr:col>11</xdr:col>
      <xdr:colOff>0</xdr:colOff>
      <xdr:row>18</xdr:row>
      <xdr:rowOff>53975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34CFC10-2B57-470A-BAAE-EC3D77C2B6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560457</xdr:colOff>
      <xdr:row>10</xdr:row>
      <xdr:rowOff>11596</xdr:rowOff>
    </xdr:from>
    <xdr:to>
      <xdr:col>10</xdr:col>
      <xdr:colOff>654326</xdr:colOff>
      <xdr:row>22</xdr:row>
      <xdr:rowOff>568187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60BBACA-29B8-41BF-B441-F11FA1712F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307975</xdr:colOff>
      <xdr:row>8</xdr:row>
      <xdr:rowOff>41275</xdr:rowOff>
    </xdr:from>
    <xdr:to>
      <xdr:col>10</xdr:col>
      <xdr:colOff>403225</xdr:colOff>
      <xdr:row>22</xdr:row>
      <xdr:rowOff>206375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BF58C1A-9E0E-4EDE-8575-9054B4487E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276225</xdr:colOff>
      <xdr:row>13</xdr:row>
      <xdr:rowOff>79375</xdr:rowOff>
    </xdr:from>
    <xdr:to>
      <xdr:col>10</xdr:col>
      <xdr:colOff>371475</xdr:colOff>
      <xdr:row>23</xdr:row>
      <xdr:rowOff>53975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AAA2E58-11C1-444E-9665-34FBE65E74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1514929</xdr:colOff>
      <xdr:row>9</xdr:row>
      <xdr:rowOff>145422</xdr:rowOff>
    </xdr:from>
    <xdr:to>
      <xdr:col>11</xdr:col>
      <xdr:colOff>521955</xdr:colOff>
      <xdr:row>22</xdr:row>
      <xdr:rowOff>494462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64703F1-5A3B-4519-9390-B04E0AE603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831850</xdr:colOff>
      <xdr:row>15</xdr:row>
      <xdr:rowOff>47625</xdr:rowOff>
    </xdr:from>
    <xdr:to>
      <xdr:col>10</xdr:col>
      <xdr:colOff>927100</xdr:colOff>
      <xdr:row>25</xdr:row>
      <xdr:rowOff>22225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2968EF18-A26F-4C05-9D3C-E78CADE4EA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577850</xdr:colOff>
      <xdr:row>11</xdr:row>
      <xdr:rowOff>3175</xdr:rowOff>
    </xdr:from>
    <xdr:to>
      <xdr:col>10</xdr:col>
      <xdr:colOff>673100</xdr:colOff>
      <xdr:row>22</xdr:row>
      <xdr:rowOff>720725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F271E8B-D6D1-47B4-9145-62DA75C5B8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393700</xdr:colOff>
      <xdr:row>11</xdr:row>
      <xdr:rowOff>66675</xdr:rowOff>
    </xdr:from>
    <xdr:to>
      <xdr:col>10</xdr:col>
      <xdr:colOff>488950</xdr:colOff>
      <xdr:row>26</xdr:row>
      <xdr:rowOff>60325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D4D0519-5A2F-429D-9DD7-19AED8DC6A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49</xdr:row>
      <xdr:rowOff>15874</xdr:rowOff>
    </xdr:from>
    <xdr:to>
      <xdr:col>12</xdr:col>
      <xdr:colOff>25400</xdr:colOff>
      <xdr:row>79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E272526-0DF1-4502-BD68-28C720A6B0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49</xdr:row>
      <xdr:rowOff>30144</xdr:rowOff>
    </xdr:from>
    <xdr:to>
      <xdr:col>12</xdr:col>
      <xdr:colOff>25400</xdr:colOff>
      <xdr:row>79</xdr:row>
      <xdr:rowOff>33320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0328CE1-841C-448E-AB22-47D9E07B7E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333375</xdr:colOff>
      <xdr:row>1</xdr:row>
      <xdr:rowOff>174625</xdr:rowOff>
    </xdr:from>
    <xdr:to>
      <xdr:col>28</xdr:col>
      <xdr:colOff>266225</xdr:colOff>
      <xdr:row>41</xdr:row>
      <xdr:rowOff>66675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140B1E2-8C8C-46B1-B1B8-A0B89DBD16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213952</xdr:colOff>
      <xdr:row>41</xdr:row>
      <xdr:rowOff>42333</xdr:rowOff>
    </xdr:from>
    <xdr:to>
      <xdr:col>55</xdr:col>
      <xdr:colOff>81185</xdr:colOff>
      <xdr:row>74</xdr:row>
      <xdr:rowOff>127000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4C96279-0D78-4DA5-AE4E-04A5CE66D1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613452</xdr:colOff>
      <xdr:row>16</xdr:row>
      <xdr:rowOff>0</xdr:rowOff>
    </xdr:from>
    <xdr:to>
      <xdr:col>11</xdr:col>
      <xdr:colOff>189590</xdr:colOff>
      <xdr:row>52</xdr:row>
      <xdr:rowOff>0</xdr:rowOff>
    </xdr:to>
    <xdr:pic>
      <xdr:nvPicPr>
        <xdr:cNvPr id="61" name="Picture 60">
          <a:extLst>
            <a:ext uri="{FF2B5EF4-FFF2-40B4-BE49-F238E27FC236}">
              <a16:creationId xmlns:a16="http://schemas.microsoft.com/office/drawing/2014/main" id="{09CB427B-459A-4646-B12E-96D66CE7A5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037" t="4146" b="6729"/>
        <a:stretch>
          <a:fillRect/>
        </a:stretch>
      </xdr:blipFill>
      <xdr:spPr bwMode="auto">
        <a:xfrm>
          <a:off x="1223052" y="3048000"/>
          <a:ext cx="5202238" cy="6858000"/>
        </a:xfrm>
        <a:prstGeom prst="rect">
          <a:avLst/>
        </a:prstGeom>
        <a:solidFill>
          <a:srgbClr val="FF3300"/>
        </a:solidFill>
      </xdr:spPr>
    </xdr:pic>
    <xdr:clientData/>
  </xdr:twoCellAnchor>
  <xdr:twoCellAnchor>
    <xdr:from>
      <xdr:col>2</xdr:col>
      <xdr:colOff>524552</xdr:colOff>
      <xdr:row>25</xdr:row>
      <xdr:rowOff>38100</xdr:rowOff>
    </xdr:from>
    <xdr:to>
      <xdr:col>2</xdr:col>
      <xdr:colOff>753152</xdr:colOff>
      <xdr:row>26</xdr:row>
      <xdr:rowOff>76200</xdr:rowOff>
    </xdr:to>
    <xdr:sp macro="" textlink="">
      <xdr:nvSpPr>
        <xdr:cNvPr id="62" name="Oval 61">
          <a:extLst>
            <a:ext uri="{FF2B5EF4-FFF2-40B4-BE49-F238E27FC236}">
              <a16:creationId xmlns:a16="http://schemas.microsoft.com/office/drawing/2014/main" id="{DDB56047-4AC0-4C91-98C0-CEDA013F0A2E}"/>
            </a:ext>
          </a:extLst>
        </xdr:cNvPr>
        <xdr:cNvSpPr>
          <a:spLocks noChangeArrowheads="1"/>
        </xdr:cNvSpPr>
      </xdr:nvSpPr>
      <xdr:spPr bwMode="auto">
        <a:xfrm>
          <a:off x="2670852" y="4800600"/>
          <a:ext cx="228600" cy="228600"/>
        </a:xfrm>
        <a:prstGeom prst="ellipse">
          <a:avLst/>
        </a:prstGeom>
        <a:solidFill>
          <a:srgbClr val="3333FF">
            <a:alpha val="50000"/>
          </a:srgbClr>
        </a:solidFill>
        <a:ln w="9525">
          <a:solidFill>
            <a:srgbClr val="FF3300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  <xdr:txBody>
        <a:bodyPr wrap="square" anchor="ctr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US"/>
        </a:p>
      </xdr:txBody>
    </xdr:sp>
    <xdr:clientData/>
  </xdr:twoCellAnchor>
  <xdr:twoCellAnchor>
    <xdr:from>
      <xdr:col>1</xdr:col>
      <xdr:colOff>842052</xdr:colOff>
      <xdr:row>23</xdr:row>
      <xdr:rowOff>114300</xdr:rowOff>
    </xdr:from>
    <xdr:to>
      <xdr:col>1</xdr:col>
      <xdr:colOff>1070652</xdr:colOff>
      <xdr:row>24</xdr:row>
      <xdr:rowOff>152400</xdr:rowOff>
    </xdr:to>
    <xdr:sp macro="" textlink="">
      <xdr:nvSpPr>
        <xdr:cNvPr id="63" name="Oval 62">
          <a:extLst>
            <a:ext uri="{FF2B5EF4-FFF2-40B4-BE49-F238E27FC236}">
              <a16:creationId xmlns:a16="http://schemas.microsoft.com/office/drawing/2014/main" id="{96C79D7C-E125-47FF-BC62-DA5FD9A80C52}"/>
            </a:ext>
          </a:extLst>
        </xdr:cNvPr>
        <xdr:cNvSpPr>
          <a:spLocks noChangeArrowheads="1"/>
        </xdr:cNvSpPr>
      </xdr:nvSpPr>
      <xdr:spPr bwMode="auto">
        <a:xfrm>
          <a:off x="1451652" y="4495800"/>
          <a:ext cx="228600" cy="228600"/>
        </a:xfrm>
        <a:prstGeom prst="ellipse">
          <a:avLst/>
        </a:prstGeom>
        <a:solidFill>
          <a:srgbClr val="FF0000"/>
        </a:solidFill>
        <a:ln w="9525">
          <a:solidFill>
            <a:srgbClr val="FF3300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  <xdr:txBody>
        <a:bodyPr wrap="square" anchor="ctr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US"/>
        </a:p>
      </xdr:txBody>
    </xdr:sp>
    <xdr:clientData/>
  </xdr:twoCellAnchor>
  <xdr:twoCellAnchor>
    <xdr:from>
      <xdr:col>2</xdr:col>
      <xdr:colOff>524552</xdr:colOff>
      <xdr:row>20</xdr:row>
      <xdr:rowOff>0</xdr:rowOff>
    </xdr:from>
    <xdr:to>
      <xdr:col>2</xdr:col>
      <xdr:colOff>753152</xdr:colOff>
      <xdr:row>21</xdr:row>
      <xdr:rowOff>38100</xdr:rowOff>
    </xdr:to>
    <xdr:sp macro="" textlink="">
      <xdr:nvSpPr>
        <xdr:cNvPr id="64" name="Oval 63">
          <a:extLst>
            <a:ext uri="{FF2B5EF4-FFF2-40B4-BE49-F238E27FC236}">
              <a16:creationId xmlns:a16="http://schemas.microsoft.com/office/drawing/2014/main" id="{9876AF01-479A-4019-9DEA-76DA3FF43C8D}"/>
            </a:ext>
          </a:extLst>
        </xdr:cNvPr>
        <xdr:cNvSpPr>
          <a:spLocks noChangeArrowheads="1"/>
        </xdr:cNvSpPr>
      </xdr:nvSpPr>
      <xdr:spPr bwMode="auto">
        <a:xfrm>
          <a:off x="2670852" y="3810000"/>
          <a:ext cx="228600" cy="228600"/>
        </a:xfrm>
        <a:prstGeom prst="ellipse">
          <a:avLst/>
        </a:prstGeom>
        <a:solidFill>
          <a:srgbClr val="FF0000"/>
        </a:solidFill>
        <a:ln w="9525">
          <a:solidFill>
            <a:srgbClr val="FF3300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  <xdr:txBody>
        <a:bodyPr wrap="square" anchor="ctr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US"/>
        </a:p>
      </xdr:txBody>
    </xdr:sp>
    <xdr:clientData/>
  </xdr:twoCellAnchor>
  <xdr:twoCellAnchor>
    <xdr:from>
      <xdr:col>3</xdr:col>
      <xdr:colOff>676952</xdr:colOff>
      <xdr:row>21</xdr:row>
      <xdr:rowOff>38100</xdr:rowOff>
    </xdr:from>
    <xdr:to>
      <xdr:col>4</xdr:col>
      <xdr:colOff>16552</xdr:colOff>
      <xdr:row>22</xdr:row>
      <xdr:rowOff>76200</xdr:rowOff>
    </xdr:to>
    <xdr:sp macro="" textlink="">
      <xdr:nvSpPr>
        <xdr:cNvPr id="65" name="Oval 64">
          <a:extLst>
            <a:ext uri="{FF2B5EF4-FFF2-40B4-BE49-F238E27FC236}">
              <a16:creationId xmlns:a16="http://schemas.microsoft.com/office/drawing/2014/main" id="{6ED4E243-4476-4C42-A4E1-486451911F3D}"/>
            </a:ext>
          </a:extLst>
        </xdr:cNvPr>
        <xdr:cNvSpPr>
          <a:spLocks noChangeArrowheads="1"/>
        </xdr:cNvSpPr>
      </xdr:nvSpPr>
      <xdr:spPr bwMode="auto">
        <a:xfrm>
          <a:off x="3585252" y="4038600"/>
          <a:ext cx="228600" cy="228600"/>
        </a:xfrm>
        <a:prstGeom prst="ellipse">
          <a:avLst/>
        </a:prstGeom>
        <a:solidFill>
          <a:srgbClr val="FF0000"/>
        </a:solidFill>
        <a:ln w="9525">
          <a:solidFill>
            <a:srgbClr val="FF3300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  <xdr:txBody>
        <a:bodyPr wrap="square" anchor="ctr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US"/>
        </a:p>
      </xdr:txBody>
    </xdr:sp>
    <xdr:clientData/>
  </xdr:twoCellAnchor>
  <xdr:twoCellAnchor>
    <xdr:from>
      <xdr:col>9</xdr:col>
      <xdr:colOff>549952</xdr:colOff>
      <xdr:row>24</xdr:row>
      <xdr:rowOff>152400</xdr:rowOff>
    </xdr:from>
    <xdr:to>
      <xdr:col>10</xdr:col>
      <xdr:colOff>168952</xdr:colOff>
      <xdr:row>26</xdr:row>
      <xdr:rowOff>0</xdr:rowOff>
    </xdr:to>
    <xdr:sp macro="" textlink="">
      <xdr:nvSpPr>
        <xdr:cNvPr id="66" name="Oval 65">
          <a:extLst>
            <a:ext uri="{FF2B5EF4-FFF2-40B4-BE49-F238E27FC236}">
              <a16:creationId xmlns:a16="http://schemas.microsoft.com/office/drawing/2014/main" id="{E60F130D-F1B5-476B-B409-FF2FCA64BB50}"/>
            </a:ext>
          </a:extLst>
        </xdr:cNvPr>
        <xdr:cNvSpPr>
          <a:spLocks noChangeArrowheads="1"/>
        </xdr:cNvSpPr>
      </xdr:nvSpPr>
      <xdr:spPr bwMode="auto">
        <a:xfrm>
          <a:off x="5566452" y="4724400"/>
          <a:ext cx="228600" cy="228600"/>
        </a:xfrm>
        <a:prstGeom prst="ellipse">
          <a:avLst/>
        </a:prstGeom>
        <a:solidFill>
          <a:srgbClr val="FF0000"/>
        </a:solidFill>
        <a:ln w="9525">
          <a:solidFill>
            <a:srgbClr val="FF3300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  <xdr:txBody>
        <a:bodyPr wrap="square" anchor="ctr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US"/>
        </a:p>
      </xdr:txBody>
    </xdr:sp>
    <xdr:clientData/>
  </xdr:twoCellAnchor>
  <xdr:twoCellAnchor>
    <xdr:from>
      <xdr:col>8</xdr:col>
      <xdr:colOff>168952</xdr:colOff>
      <xdr:row>27</xdr:row>
      <xdr:rowOff>38100</xdr:rowOff>
    </xdr:from>
    <xdr:to>
      <xdr:col>8</xdr:col>
      <xdr:colOff>397552</xdr:colOff>
      <xdr:row>28</xdr:row>
      <xdr:rowOff>76200</xdr:rowOff>
    </xdr:to>
    <xdr:sp macro="" textlink="">
      <xdr:nvSpPr>
        <xdr:cNvPr id="67" name="Oval 66">
          <a:extLst>
            <a:ext uri="{FF2B5EF4-FFF2-40B4-BE49-F238E27FC236}">
              <a16:creationId xmlns:a16="http://schemas.microsoft.com/office/drawing/2014/main" id="{2FCEC49F-0C66-4FFB-ADCB-FC84C2663C55}"/>
            </a:ext>
          </a:extLst>
        </xdr:cNvPr>
        <xdr:cNvSpPr>
          <a:spLocks noChangeArrowheads="1"/>
        </xdr:cNvSpPr>
      </xdr:nvSpPr>
      <xdr:spPr bwMode="auto">
        <a:xfrm>
          <a:off x="4575852" y="5181600"/>
          <a:ext cx="228600" cy="228600"/>
        </a:xfrm>
        <a:prstGeom prst="ellipse">
          <a:avLst/>
        </a:prstGeom>
        <a:solidFill>
          <a:srgbClr val="FF0000"/>
        </a:solidFill>
        <a:ln w="9525">
          <a:solidFill>
            <a:srgbClr val="FF3300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  <xdr:txBody>
        <a:bodyPr wrap="square" anchor="ctr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US"/>
        </a:p>
      </xdr:txBody>
    </xdr:sp>
    <xdr:clientData/>
  </xdr:twoCellAnchor>
  <xdr:twoCellAnchor>
    <xdr:from>
      <xdr:col>9</xdr:col>
      <xdr:colOff>16552</xdr:colOff>
      <xdr:row>19</xdr:row>
      <xdr:rowOff>38100</xdr:rowOff>
    </xdr:from>
    <xdr:to>
      <xdr:col>9</xdr:col>
      <xdr:colOff>245152</xdr:colOff>
      <xdr:row>20</xdr:row>
      <xdr:rowOff>76200</xdr:rowOff>
    </xdr:to>
    <xdr:sp macro="" textlink="">
      <xdr:nvSpPr>
        <xdr:cNvPr id="68" name="Oval 67">
          <a:extLst>
            <a:ext uri="{FF2B5EF4-FFF2-40B4-BE49-F238E27FC236}">
              <a16:creationId xmlns:a16="http://schemas.microsoft.com/office/drawing/2014/main" id="{3B210433-8C89-4BE6-A2D3-E8DE9C7B683D}"/>
            </a:ext>
          </a:extLst>
        </xdr:cNvPr>
        <xdr:cNvSpPr>
          <a:spLocks noChangeArrowheads="1"/>
        </xdr:cNvSpPr>
      </xdr:nvSpPr>
      <xdr:spPr bwMode="auto">
        <a:xfrm>
          <a:off x="5033052" y="3657600"/>
          <a:ext cx="228600" cy="228600"/>
        </a:xfrm>
        <a:prstGeom prst="ellipse">
          <a:avLst/>
        </a:prstGeom>
        <a:solidFill>
          <a:srgbClr val="FF0000"/>
        </a:solidFill>
        <a:ln w="9525">
          <a:solidFill>
            <a:srgbClr val="FF3300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  <xdr:txBody>
        <a:bodyPr wrap="square" anchor="ctr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US"/>
        </a:p>
      </xdr:txBody>
    </xdr:sp>
    <xdr:clientData/>
  </xdr:twoCellAnchor>
  <xdr:twoCellAnchor>
    <xdr:from>
      <xdr:col>8</xdr:col>
      <xdr:colOff>321352</xdr:colOff>
      <xdr:row>22</xdr:row>
      <xdr:rowOff>76200</xdr:rowOff>
    </xdr:from>
    <xdr:to>
      <xdr:col>8</xdr:col>
      <xdr:colOff>549952</xdr:colOff>
      <xdr:row>23</xdr:row>
      <xdr:rowOff>114300</xdr:rowOff>
    </xdr:to>
    <xdr:sp macro="" textlink="">
      <xdr:nvSpPr>
        <xdr:cNvPr id="69" name="Oval 68">
          <a:extLst>
            <a:ext uri="{FF2B5EF4-FFF2-40B4-BE49-F238E27FC236}">
              <a16:creationId xmlns:a16="http://schemas.microsoft.com/office/drawing/2014/main" id="{55D6C30A-392E-4B06-8241-C4499103FBC6}"/>
            </a:ext>
          </a:extLst>
        </xdr:cNvPr>
        <xdr:cNvSpPr>
          <a:spLocks noChangeArrowheads="1"/>
        </xdr:cNvSpPr>
      </xdr:nvSpPr>
      <xdr:spPr bwMode="auto">
        <a:xfrm>
          <a:off x="4728252" y="4267200"/>
          <a:ext cx="228600" cy="228600"/>
        </a:xfrm>
        <a:prstGeom prst="ellipse">
          <a:avLst/>
        </a:prstGeom>
        <a:solidFill>
          <a:srgbClr val="FF0000"/>
        </a:solidFill>
        <a:ln w="9525">
          <a:solidFill>
            <a:srgbClr val="FF3300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  <xdr:txBody>
        <a:bodyPr wrap="square" anchor="ctr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US" altLang="en-US" sz="3200"/>
        </a:p>
      </xdr:txBody>
    </xdr:sp>
    <xdr:clientData/>
  </xdr:twoCellAnchor>
  <xdr:twoCellAnchor>
    <xdr:from>
      <xdr:col>3</xdr:col>
      <xdr:colOff>448352</xdr:colOff>
      <xdr:row>26</xdr:row>
      <xdr:rowOff>76200</xdr:rowOff>
    </xdr:from>
    <xdr:to>
      <xdr:col>3</xdr:col>
      <xdr:colOff>676952</xdr:colOff>
      <xdr:row>27</xdr:row>
      <xdr:rowOff>114300</xdr:rowOff>
    </xdr:to>
    <xdr:sp macro="" textlink="">
      <xdr:nvSpPr>
        <xdr:cNvPr id="70" name="Oval 69">
          <a:extLst>
            <a:ext uri="{FF2B5EF4-FFF2-40B4-BE49-F238E27FC236}">
              <a16:creationId xmlns:a16="http://schemas.microsoft.com/office/drawing/2014/main" id="{D948455D-07E9-4F7B-B777-1FCE670D0F37}"/>
            </a:ext>
          </a:extLst>
        </xdr:cNvPr>
        <xdr:cNvSpPr>
          <a:spLocks noChangeArrowheads="1"/>
        </xdr:cNvSpPr>
      </xdr:nvSpPr>
      <xdr:spPr bwMode="auto">
        <a:xfrm>
          <a:off x="3356652" y="5029200"/>
          <a:ext cx="228600" cy="228600"/>
        </a:xfrm>
        <a:prstGeom prst="ellipse">
          <a:avLst/>
        </a:prstGeom>
        <a:solidFill>
          <a:srgbClr val="3333FF">
            <a:alpha val="50000"/>
          </a:srgbClr>
        </a:solidFill>
        <a:ln w="9525">
          <a:solidFill>
            <a:srgbClr val="FF3300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  <xdr:txBody>
        <a:bodyPr wrap="square" anchor="ctr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US"/>
        </a:p>
      </xdr:txBody>
    </xdr:sp>
    <xdr:clientData/>
  </xdr:twoCellAnchor>
  <xdr:twoCellAnchor>
    <xdr:from>
      <xdr:col>3</xdr:col>
      <xdr:colOff>443590</xdr:colOff>
      <xdr:row>24</xdr:row>
      <xdr:rowOff>152400</xdr:rowOff>
    </xdr:from>
    <xdr:to>
      <xdr:col>4</xdr:col>
      <xdr:colOff>335640</xdr:colOff>
      <xdr:row>26</xdr:row>
      <xdr:rowOff>138113</xdr:rowOff>
    </xdr:to>
    <xdr:sp macro="" textlink="">
      <xdr:nvSpPr>
        <xdr:cNvPr id="71" name="Text Box 31">
          <a:extLst>
            <a:ext uri="{FF2B5EF4-FFF2-40B4-BE49-F238E27FC236}">
              <a16:creationId xmlns:a16="http://schemas.microsoft.com/office/drawing/2014/main" id="{A70B4226-B381-4109-A13E-6D453340D83B}"/>
            </a:ext>
          </a:extLst>
        </xdr:cNvPr>
        <xdr:cNvSpPr txBox="1">
          <a:spLocks noChangeArrowheads="1"/>
        </xdr:cNvSpPr>
      </xdr:nvSpPr>
      <xdr:spPr bwMode="auto">
        <a:xfrm>
          <a:off x="3351890" y="4724400"/>
          <a:ext cx="781050" cy="366713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3399FF">
                  <a:alpha val="5000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  <xdr:txBody>
        <a:bodyPr wrap="square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altLang="en-US" b="1"/>
            <a:t>WW6</a:t>
          </a:r>
        </a:p>
      </xdr:txBody>
    </xdr:sp>
    <xdr:clientData/>
  </xdr:twoCellAnchor>
  <xdr:twoCellAnchor>
    <xdr:from>
      <xdr:col>2</xdr:col>
      <xdr:colOff>364215</xdr:colOff>
      <xdr:row>23</xdr:row>
      <xdr:rowOff>150813</xdr:rowOff>
    </xdr:from>
    <xdr:to>
      <xdr:col>3</xdr:col>
      <xdr:colOff>383265</xdr:colOff>
      <xdr:row>25</xdr:row>
      <xdr:rowOff>136525</xdr:rowOff>
    </xdr:to>
    <xdr:sp macro="" textlink="">
      <xdr:nvSpPr>
        <xdr:cNvPr id="72" name="Text Box 32">
          <a:extLst>
            <a:ext uri="{FF2B5EF4-FFF2-40B4-BE49-F238E27FC236}">
              <a16:creationId xmlns:a16="http://schemas.microsoft.com/office/drawing/2014/main" id="{0F03F387-5475-45F8-83C3-362E4667746C}"/>
            </a:ext>
          </a:extLst>
        </xdr:cNvPr>
        <xdr:cNvSpPr txBox="1">
          <a:spLocks noChangeArrowheads="1"/>
        </xdr:cNvSpPr>
      </xdr:nvSpPr>
      <xdr:spPr bwMode="auto">
        <a:xfrm>
          <a:off x="2510515" y="4532313"/>
          <a:ext cx="781050" cy="366712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3399FF">
                  <a:alpha val="5000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  <xdr:txBody>
        <a:bodyPr wrap="square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altLang="en-US" b="1"/>
            <a:t>WW1</a:t>
          </a:r>
        </a:p>
      </xdr:txBody>
    </xdr:sp>
    <xdr:clientData/>
  </xdr:twoCellAnchor>
  <xdr:twoCellAnchor>
    <xdr:from>
      <xdr:col>1</xdr:col>
      <xdr:colOff>495977</xdr:colOff>
      <xdr:row>24</xdr:row>
      <xdr:rowOff>76200</xdr:rowOff>
    </xdr:from>
    <xdr:to>
      <xdr:col>1</xdr:col>
      <xdr:colOff>1419902</xdr:colOff>
      <xdr:row>26</xdr:row>
      <xdr:rowOff>61913</xdr:rowOff>
    </xdr:to>
    <xdr:sp macro="" textlink="">
      <xdr:nvSpPr>
        <xdr:cNvPr id="73" name="Text Box 33">
          <a:extLst>
            <a:ext uri="{FF2B5EF4-FFF2-40B4-BE49-F238E27FC236}">
              <a16:creationId xmlns:a16="http://schemas.microsoft.com/office/drawing/2014/main" id="{DBB4EF35-3DE7-42D5-95BE-17544425AB0C}"/>
            </a:ext>
          </a:extLst>
        </xdr:cNvPr>
        <xdr:cNvSpPr txBox="1">
          <a:spLocks noChangeArrowheads="1"/>
        </xdr:cNvSpPr>
      </xdr:nvSpPr>
      <xdr:spPr bwMode="auto">
        <a:xfrm>
          <a:off x="1109810" y="4394200"/>
          <a:ext cx="923925" cy="345546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3399FF">
                  <a:alpha val="5000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  <xdr:txBody>
        <a:bodyPr wrap="square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altLang="en-US" b="1"/>
            <a:t>WW14</a:t>
          </a:r>
        </a:p>
      </xdr:txBody>
    </xdr:sp>
    <xdr:clientData/>
  </xdr:twoCellAnchor>
  <xdr:twoCellAnchor>
    <xdr:from>
      <xdr:col>1</xdr:col>
      <xdr:colOff>1448477</xdr:colOff>
      <xdr:row>20</xdr:row>
      <xdr:rowOff>112713</xdr:rowOff>
    </xdr:from>
    <xdr:to>
      <xdr:col>3</xdr:col>
      <xdr:colOff>73702</xdr:colOff>
      <xdr:row>22</xdr:row>
      <xdr:rowOff>98425</xdr:rowOff>
    </xdr:to>
    <xdr:sp macro="" textlink="">
      <xdr:nvSpPr>
        <xdr:cNvPr id="74" name="Text Box 34">
          <a:extLst>
            <a:ext uri="{FF2B5EF4-FFF2-40B4-BE49-F238E27FC236}">
              <a16:creationId xmlns:a16="http://schemas.microsoft.com/office/drawing/2014/main" id="{9DD7EBCB-CFDC-4EAE-97CD-10DB15D02EB1}"/>
            </a:ext>
          </a:extLst>
        </xdr:cNvPr>
        <xdr:cNvSpPr txBox="1">
          <a:spLocks noChangeArrowheads="1"/>
        </xdr:cNvSpPr>
      </xdr:nvSpPr>
      <xdr:spPr bwMode="auto">
        <a:xfrm>
          <a:off x="2058077" y="3922713"/>
          <a:ext cx="923925" cy="366712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3399FF">
                  <a:alpha val="5000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  <xdr:txBody>
        <a:bodyPr wrap="square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altLang="en-US" b="1"/>
            <a:t>WW12</a:t>
          </a:r>
        </a:p>
      </xdr:txBody>
    </xdr:sp>
    <xdr:clientData/>
  </xdr:twoCellAnchor>
  <xdr:twoCellAnchor>
    <xdr:from>
      <xdr:col>3</xdr:col>
      <xdr:colOff>368977</xdr:colOff>
      <xdr:row>21</xdr:row>
      <xdr:rowOff>150813</xdr:rowOff>
    </xdr:from>
    <xdr:to>
      <xdr:col>4</xdr:col>
      <xdr:colOff>403902</xdr:colOff>
      <xdr:row>23</xdr:row>
      <xdr:rowOff>136525</xdr:rowOff>
    </xdr:to>
    <xdr:sp macro="" textlink="">
      <xdr:nvSpPr>
        <xdr:cNvPr id="75" name="Text Box 35">
          <a:extLst>
            <a:ext uri="{FF2B5EF4-FFF2-40B4-BE49-F238E27FC236}">
              <a16:creationId xmlns:a16="http://schemas.microsoft.com/office/drawing/2014/main" id="{B1A601A1-B43B-46D4-836C-A72A1EB08EC5}"/>
            </a:ext>
          </a:extLst>
        </xdr:cNvPr>
        <xdr:cNvSpPr txBox="1">
          <a:spLocks noChangeArrowheads="1"/>
        </xdr:cNvSpPr>
      </xdr:nvSpPr>
      <xdr:spPr bwMode="auto">
        <a:xfrm>
          <a:off x="3277277" y="4151313"/>
          <a:ext cx="923925" cy="366712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3399FF">
                  <a:alpha val="5000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  <xdr:txBody>
        <a:bodyPr wrap="square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altLang="en-US" b="1"/>
            <a:t>WW13</a:t>
          </a:r>
        </a:p>
      </xdr:txBody>
    </xdr:sp>
    <xdr:clientData/>
  </xdr:twoCellAnchor>
  <xdr:twoCellAnchor>
    <xdr:from>
      <xdr:col>8</xdr:col>
      <xdr:colOff>13377</xdr:colOff>
      <xdr:row>25</xdr:row>
      <xdr:rowOff>150813</xdr:rowOff>
    </xdr:from>
    <xdr:to>
      <xdr:col>9</xdr:col>
      <xdr:colOff>327702</xdr:colOff>
      <xdr:row>27</xdr:row>
      <xdr:rowOff>136525</xdr:rowOff>
    </xdr:to>
    <xdr:sp macro="" textlink="">
      <xdr:nvSpPr>
        <xdr:cNvPr id="76" name="Text Box 36">
          <a:extLst>
            <a:ext uri="{FF2B5EF4-FFF2-40B4-BE49-F238E27FC236}">
              <a16:creationId xmlns:a16="http://schemas.microsoft.com/office/drawing/2014/main" id="{79A8CE2E-AA8A-4948-AAD8-2C12CE7CB971}"/>
            </a:ext>
          </a:extLst>
        </xdr:cNvPr>
        <xdr:cNvSpPr txBox="1">
          <a:spLocks noChangeArrowheads="1"/>
        </xdr:cNvSpPr>
      </xdr:nvSpPr>
      <xdr:spPr bwMode="auto">
        <a:xfrm>
          <a:off x="4420277" y="4913313"/>
          <a:ext cx="923925" cy="366712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3399FF">
                  <a:alpha val="5000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  <xdr:txBody>
        <a:bodyPr wrap="square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altLang="en-US" b="1"/>
            <a:t>WW11</a:t>
          </a:r>
        </a:p>
      </xdr:txBody>
    </xdr:sp>
    <xdr:clientData/>
  </xdr:twoCellAnchor>
  <xdr:twoCellAnchor>
    <xdr:from>
      <xdr:col>9</xdr:col>
      <xdr:colOff>240390</xdr:colOff>
      <xdr:row>25</xdr:row>
      <xdr:rowOff>114300</xdr:rowOff>
    </xdr:from>
    <xdr:to>
      <xdr:col>10</xdr:col>
      <xdr:colOff>411840</xdr:colOff>
      <xdr:row>27</xdr:row>
      <xdr:rowOff>100013</xdr:rowOff>
    </xdr:to>
    <xdr:sp macro="" textlink="">
      <xdr:nvSpPr>
        <xdr:cNvPr id="77" name="Text Box 37">
          <a:extLst>
            <a:ext uri="{FF2B5EF4-FFF2-40B4-BE49-F238E27FC236}">
              <a16:creationId xmlns:a16="http://schemas.microsoft.com/office/drawing/2014/main" id="{6F95ECBA-E18F-4197-90CE-A6CED7741DA9}"/>
            </a:ext>
          </a:extLst>
        </xdr:cNvPr>
        <xdr:cNvSpPr txBox="1">
          <a:spLocks noChangeArrowheads="1"/>
        </xdr:cNvSpPr>
      </xdr:nvSpPr>
      <xdr:spPr bwMode="auto">
        <a:xfrm>
          <a:off x="5256890" y="4876800"/>
          <a:ext cx="781050" cy="366713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3399FF">
                  <a:alpha val="5000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  <xdr:txBody>
        <a:bodyPr wrap="square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altLang="en-US" b="1"/>
            <a:t>WW8</a:t>
          </a:r>
        </a:p>
      </xdr:txBody>
    </xdr:sp>
    <xdr:clientData/>
  </xdr:twoCellAnchor>
  <xdr:twoCellAnchor>
    <xdr:from>
      <xdr:col>4</xdr:col>
      <xdr:colOff>465815</xdr:colOff>
      <xdr:row>23</xdr:row>
      <xdr:rowOff>74613</xdr:rowOff>
    </xdr:from>
    <xdr:to>
      <xdr:col>9</xdr:col>
      <xdr:colOff>170540</xdr:colOff>
      <xdr:row>25</xdr:row>
      <xdr:rowOff>60325</xdr:rowOff>
    </xdr:to>
    <xdr:sp macro="" textlink="">
      <xdr:nvSpPr>
        <xdr:cNvPr id="78" name="Text Box 39">
          <a:extLst>
            <a:ext uri="{FF2B5EF4-FFF2-40B4-BE49-F238E27FC236}">
              <a16:creationId xmlns:a16="http://schemas.microsoft.com/office/drawing/2014/main" id="{1EDD3973-0727-44BE-98BC-C529154E2053}"/>
            </a:ext>
          </a:extLst>
        </xdr:cNvPr>
        <xdr:cNvSpPr txBox="1">
          <a:spLocks noChangeArrowheads="1"/>
        </xdr:cNvSpPr>
      </xdr:nvSpPr>
      <xdr:spPr bwMode="auto">
        <a:xfrm>
          <a:off x="4263115" y="4456113"/>
          <a:ext cx="923925" cy="366712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3399FF">
                  <a:alpha val="5000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  <xdr:txBody>
        <a:bodyPr wrap="square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altLang="en-US" b="1"/>
            <a:t>WW16</a:t>
          </a:r>
        </a:p>
      </xdr:txBody>
    </xdr:sp>
    <xdr:clientData/>
  </xdr:twoCellAnchor>
  <xdr:twoCellAnchor>
    <xdr:from>
      <xdr:col>8</xdr:col>
      <xdr:colOff>468990</xdr:colOff>
      <xdr:row>17</xdr:row>
      <xdr:rowOff>150813</xdr:rowOff>
    </xdr:from>
    <xdr:to>
      <xdr:col>10</xdr:col>
      <xdr:colOff>173715</xdr:colOff>
      <xdr:row>19</xdr:row>
      <xdr:rowOff>136525</xdr:rowOff>
    </xdr:to>
    <xdr:sp macro="" textlink="">
      <xdr:nvSpPr>
        <xdr:cNvPr id="79" name="Text Box 40">
          <a:extLst>
            <a:ext uri="{FF2B5EF4-FFF2-40B4-BE49-F238E27FC236}">
              <a16:creationId xmlns:a16="http://schemas.microsoft.com/office/drawing/2014/main" id="{811C05CC-F160-48AD-8162-600F46C638B3}"/>
            </a:ext>
          </a:extLst>
        </xdr:cNvPr>
        <xdr:cNvSpPr txBox="1">
          <a:spLocks noChangeArrowheads="1"/>
        </xdr:cNvSpPr>
      </xdr:nvSpPr>
      <xdr:spPr bwMode="auto">
        <a:xfrm>
          <a:off x="4875890" y="3389313"/>
          <a:ext cx="923925" cy="366712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3399FF">
                  <a:alpha val="5000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  <xdr:txBody>
        <a:bodyPr wrap="square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altLang="en-US" b="1"/>
            <a:t>WW15</a:t>
          </a:r>
        </a:p>
      </xdr:txBody>
    </xdr:sp>
    <xdr:clientData/>
  </xdr:twoCellAnchor>
  <xdr:twoCellAnchor>
    <xdr:from>
      <xdr:col>3</xdr:col>
      <xdr:colOff>143552</xdr:colOff>
      <xdr:row>40</xdr:row>
      <xdr:rowOff>76200</xdr:rowOff>
    </xdr:from>
    <xdr:to>
      <xdr:col>3</xdr:col>
      <xdr:colOff>372152</xdr:colOff>
      <xdr:row>41</xdr:row>
      <xdr:rowOff>114300</xdr:rowOff>
    </xdr:to>
    <xdr:sp macro="" textlink="">
      <xdr:nvSpPr>
        <xdr:cNvPr id="80" name="Oval 79">
          <a:extLst>
            <a:ext uri="{FF2B5EF4-FFF2-40B4-BE49-F238E27FC236}">
              <a16:creationId xmlns:a16="http://schemas.microsoft.com/office/drawing/2014/main" id="{47CBF762-F025-4A8E-B5A4-61FB8FCFBCB0}"/>
            </a:ext>
          </a:extLst>
        </xdr:cNvPr>
        <xdr:cNvSpPr>
          <a:spLocks noChangeArrowheads="1"/>
        </xdr:cNvSpPr>
      </xdr:nvSpPr>
      <xdr:spPr bwMode="auto">
        <a:xfrm>
          <a:off x="3051852" y="7696200"/>
          <a:ext cx="228600" cy="228600"/>
        </a:xfrm>
        <a:prstGeom prst="ellipse">
          <a:avLst/>
        </a:prstGeom>
        <a:noFill/>
        <a:ln w="38100">
          <a:solidFill>
            <a:srgbClr val="FF3300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3333FF">
                  <a:alpha val="50000"/>
                </a:srgbClr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  <xdr:txBody>
        <a:bodyPr wrap="square" anchor="ctr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US"/>
        </a:p>
      </xdr:txBody>
    </xdr:sp>
    <xdr:clientData/>
  </xdr:twoCellAnchor>
  <xdr:twoCellAnchor>
    <xdr:from>
      <xdr:col>3</xdr:col>
      <xdr:colOff>295952</xdr:colOff>
      <xdr:row>30</xdr:row>
      <xdr:rowOff>0</xdr:rowOff>
    </xdr:from>
    <xdr:to>
      <xdr:col>3</xdr:col>
      <xdr:colOff>524552</xdr:colOff>
      <xdr:row>31</xdr:row>
      <xdr:rowOff>38100</xdr:rowOff>
    </xdr:to>
    <xdr:sp macro="" textlink="">
      <xdr:nvSpPr>
        <xdr:cNvPr id="81" name="Oval 80">
          <a:extLst>
            <a:ext uri="{FF2B5EF4-FFF2-40B4-BE49-F238E27FC236}">
              <a16:creationId xmlns:a16="http://schemas.microsoft.com/office/drawing/2014/main" id="{5306FAE5-709C-460F-A81F-0883053990B2}"/>
            </a:ext>
          </a:extLst>
        </xdr:cNvPr>
        <xdr:cNvSpPr>
          <a:spLocks noChangeArrowheads="1"/>
        </xdr:cNvSpPr>
      </xdr:nvSpPr>
      <xdr:spPr bwMode="auto">
        <a:xfrm>
          <a:off x="3204252" y="5715000"/>
          <a:ext cx="228600" cy="228600"/>
        </a:xfrm>
        <a:prstGeom prst="ellipse">
          <a:avLst/>
        </a:prstGeom>
        <a:noFill/>
        <a:ln w="38100">
          <a:solidFill>
            <a:srgbClr val="FF3300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3333FF">
                  <a:alpha val="50000"/>
                </a:srgbClr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  <xdr:txBody>
        <a:bodyPr wrap="square" anchor="ctr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US"/>
        </a:p>
      </xdr:txBody>
    </xdr:sp>
    <xdr:clientData/>
  </xdr:twoCellAnchor>
  <xdr:twoCellAnchor>
    <xdr:from>
      <xdr:col>4</xdr:col>
      <xdr:colOff>321352</xdr:colOff>
      <xdr:row>27</xdr:row>
      <xdr:rowOff>114300</xdr:rowOff>
    </xdr:from>
    <xdr:to>
      <xdr:col>4</xdr:col>
      <xdr:colOff>549952</xdr:colOff>
      <xdr:row>28</xdr:row>
      <xdr:rowOff>152400</xdr:rowOff>
    </xdr:to>
    <xdr:sp macro="" textlink="">
      <xdr:nvSpPr>
        <xdr:cNvPr id="82" name="Oval 81">
          <a:extLst>
            <a:ext uri="{FF2B5EF4-FFF2-40B4-BE49-F238E27FC236}">
              <a16:creationId xmlns:a16="http://schemas.microsoft.com/office/drawing/2014/main" id="{BEA1DA2B-E5DF-4914-A439-FCC25E8D4198}"/>
            </a:ext>
          </a:extLst>
        </xdr:cNvPr>
        <xdr:cNvSpPr>
          <a:spLocks noChangeArrowheads="1"/>
        </xdr:cNvSpPr>
      </xdr:nvSpPr>
      <xdr:spPr bwMode="auto">
        <a:xfrm>
          <a:off x="4118652" y="5257800"/>
          <a:ext cx="228600" cy="228600"/>
        </a:xfrm>
        <a:prstGeom prst="ellipse">
          <a:avLst/>
        </a:prstGeom>
        <a:solidFill>
          <a:srgbClr val="FF0000"/>
        </a:solidFill>
        <a:ln w="9525">
          <a:solidFill>
            <a:srgbClr val="FF3300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  <xdr:txBody>
        <a:bodyPr wrap="square" anchor="ctr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US"/>
        </a:p>
      </xdr:txBody>
    </xdr:sp>
    <xdr:clientData/>
  </xdr:twoCellAnchor>
  <xdr:twoCellAnchor>
    <xdr:from>
      <xdr:col>4</xdr:col>
      <xdr:colOff>178477</xdr:colOff>
      <xdr:row>28</xdr:row>
      <xdr:rowOff>76200</xdr:rowOff>
    </xdr:from>
    <xdr:to>
      <xdr:col>8</xdr:col>
      <xdr:colOff>492802</xdr:colOff>
      <xdr:row>30</xdr:row>
      <xdr:rowOff>61913</xdr:rowOff>
    </xdr:to>
    <xdr:sp macro="" textlink="">
      <xdr:nvSpPr>
        <xdr:cNvPr id="83" name="Text Box 50">
          <a:extLst>
            <a:ext uri="{FF2B5EF4-FFF2-40B4-BE49-F238E27FC236}">
              <a16:creationId xmlns:a16="http://schemas.microsoft.com/office/drawing/2014/main" id="{8C4DD23D-7DC4-4FBC-8F44-96DF251A0D09}"/>
            </a:ext>
          </a:extLst>
        </xdr:cNvPr>
        <xdr:cNvSpPr txBox="1">
          <a:spLocks noChangeArrowheads="1"/>
        </xdr:cNvSpPr>
      </xdr:nvSpPr>
      <xdr:spPr bwMode="auto">
        <a:xfrm>
          <a:off x="3975777" y="5410200"/>
          <a:ext cx="923925" cy="366713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3399FF">
                  <a:alpha val="5000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  <xdr:txBody>
        <a:bodyPr wrap="square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altLang="en-US" b="1"/>
            <a:t>WW17</a:t>
          </a:r>
        </a:p>
      </xdr:txBody>
    </xdr:sp>
    <xdr:clientData/>
  </xdr:twoCellAnchor>
  <xdr:twoCellAnchor>
    <xdr:from>
      <xdr:col>1</xdr:col>
      <xdr:colOff>1223052</xdr:colOff>
      <xdr:row>39</xdr:row>
      <xdr:rowOff>38100</xdr:rowOff>
    </xdr:from>
    <xdr:to>
      <xdr:col>1</xdr:col>
      <xdr:colOff>1451652</xdr:colOff>
      <xdr:row>40</xdr:row>
      <xdr:rowOff>76200</xdr:rowOff>
    </xdr:to>
    <xdr:sp macro="" textlink="">
      <xdr:nvSpPr>
        <xdr:cNvPr id="84" name="Oval 83">
          <a:extLst>
            <a:ext uri="{FF2B5EF4-FFF2-40B4-BE49-F238E27FC236}">
              <a16:creationId xmlns:a16="http://schemas.microsoft.com/office/drawing/2014/main" id="{D314AE0C-4625-48E3-855A-EFFEF2C109E2}"/>
            </a:ext>
          </a:extLst>
        </xdr:cNvPr>
        <xdr:cNvSpPr>
          <a:spLocks noChangeArrowheads="1"/>
        </xdr:cNvSpPr>
      </xdr:nvSpPr>
      <xdr:spPr bwMode="auto">
        <a:xfrm>
          <a:off x="1832652" y="7467600"/>
          <a:ext cx="228600" cy="228600"/>
        </a:xfrm>
        <a:prstGeom prst="ellipse">
          <a:avLst/>
        </a:prstGeom>
        <a:solidFill>
          <a:srgbClr val="FF0000">
            <a:alpha val="50000"/>
          </a:srgbClr>
        </a:solidFill>
        <a:ln w="38100">
          <a:solidFill>
            <a:srgbClr val="FF3300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  <xdr:txBody>
        <a:bodyPr wrap="square" anchor="ctr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US"/>
        </a:p>
      </xdr:txBody>
    </xdr:sp>
    <xdr:clientData/>
  </xdr:twoCellAnchor>
  <xdr:twoCellAnchor>
    <xdr:from>
      <xdr:col>2</xdr:col>
      <xdr:colOff>372152</xdr:colOff>
      <xdr:row>37</xdr:row>
      <xdr:rowOff>38100</xdr:rowOff>
    </xdr:from>
    <xdr:to>
      <xdr:col>2</xdr:col>
      <xdr:colOff>600752</xdr:colOff>
      <xdr:row>38</xdr:row>
      <xdr:rowOff>76200</xdr:rowOff>
    </xdr:to>
    <xdr:sp macro="" textlink="">
      <xdr:nvSpPr>
        <xdr:cNvPr id="85" name="Oval 84">
          <a:extLst>
            <a:ext uri="{FF2B5EF4-FFF2-40B4-BE49-F238E27FC236}">
              <a16:creationId xmlns:a16="http://schemas.microsoft.com/office/drawing/2014/main" id="{A875D0C4-9CEC-4C8A-8C50-B22B4FFC7717}"/>
            </a:ext>
          </a:extLst>
        </xdr:cNvPr>
        <xdr:cNvSpPr>
          <a:spLocks noChangeArrowheads="1"/>
        </xdr:cNvSpPr>
      </xdr:nvSpPr>
      <xdr:spPr bwMode="auto">
        <a:xfrm>
          <a:off x="2518452" y="7086600"/>
          <a:ext cx="228600" cy="228600"/>
        </a:xfrm>
        <a:prstGeom prst="ellipse">
          <a:avLst/>
        </a:prstGeom>
        <a:noFill/>
        <a:ln w="38100">
          <a:solidFill>
            <a:srgbClr val="FF3300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3333FF">
                  <a:alpha val="50000"/>
                </a:srgbClr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  <xdr:txBody>
        <a:bodyPr wrap="square" anchor="ctr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US"/>
        </a:p>
      </xdr:txBody>
    </xdr:sp>
    <xdr:clientData/>
  </xdr:twoCellAnchor>
  <xdr:twoCellAnchor>
    <xdr:from>
      <xdr:col>1</xdr:col>
      <xdr:colOff>689652</xdr:colOff>
      <xdr:row>27</xdr:row>
      <xdr:rowOff>114300</xdr:rowOff>
    </xdr:from>
    <xdr:to>
      <xdr:col>9</xdr:col>
      <xdr:colOff>262615</xdr:colOff>
      <xdr:row>45</xdr:row>
      <xdr:rowOff>77788</xdr:rowOff>
    </xdr:to>
    <xdr:sp macro="" textlink="">
      <xdr:nvSpPr>
        <xdr:cNvPr id="86" name="Freeform 57">
          <a:extLst>
            <a:ext uri="{FF2B5EF4-FFF2-40B4-BE49-F238E27FC236}">
              <a16:creationId xmlns:a16="http://schemas.microsoft.com/office/drawing/2014/main" id="{3397D1C6-9719-4D56-B51D-712A7A5145FA}"/>
            </a:ext>
          </a:extLst>
        </xdr:cNvPr>
        <xdr:cNvSpPr>
          <a:spLocks/>
        </xdr:cNvSpPr>
      </xdr:nvSpPr>
      <xdr:spPr bwMode="auto">
        <a:xfrm>
          <a:off x="1299252" y="5257800"/>
          <a:ext cx="3979863" cy="3392488"/>
        </a:xfrm>
        <a:custGeom>
          <a:avLst/>
          <a:gdLst>
            <a:gd name="T0" fmla="*/ 93 w 2507"/>
            <a:gd name="T1" fmla="*/ 1235 h 2137"/>
            <a:gd name="T2" fmla="*/ 183 w 2507"/>
            <a:gd name="T3" fmla="*/ 1063 h 2137"/>
            <a:gd name="T4" fmla="*/ 317 w 2507"/>
            <a:gd name="T5" fmla="*/ 877 h 2137"/>
            <a:gd name="T6" fmla="*/ 401 w 2507"/>
            <a:gd name="T7" fmla="*/ 736 h 2137"/>
            <a:gd name="T8" fmla="*/ 433 w 2507"/>
            <a:gd name="T9" fmla="*/ 679 h 2137"/>
            <a:gd name="T10" fmla="*/ 522 w 2507"/>
            <a:gd name="T11" fmla="*/ 487 h 2137"/>
            <a:gd name="T12" fmla="*/ 593 w 2507"/>
            <a:gd name="T13" fmla="*/ 352 h 2137"/>
            <a:gd name="T14" fmla="*/ 644 w 2507"/>
            <a:gd name="T15" fmla="*/ 275 h 2137"/>
            <a:gd name="T16" fmla="*/ 836 w 2507"/>
            <a:gd name="T17" fmla="*/ 141 h 2137"/>
            <a:gd name="T18" fmla="*/ 1066 w 2507"/>
            <a:gd name="T19" fmla="*/ 45 h 2137"/>
            <a:gd name="T20" fmla="*/ 1341 w 2507"/>
            <a:gd name="T21" fmla="*/ 0 h 2137"/>
            <a:gd name="T22" fmla="*/ 1591 w 2507"/>
            <a:gd name="T23" fmla="*/ 77 h 2137"/>
            <a:gd name="T24" fmla="*/ 1655 w 2507"/>
            <a:gd name="T25" fmla="*/ 231 h 2137"/>
            <a:gd name="T26" fmla="*/ 1783 w 2507"/>
            <a:gd name="T27" fmla="*/ 416 h 2137"/>
            <a:gd name="T28" fmla="*/ 2173 w 2507"/>
            <a:gd name="T29" fmla="*/ 627 h 2137"/>
            <a:gd name="T30" fmla="*/ 2423 w 2507"/>
            <a:gd name="T31" fmla="*/ 659 h 2137"/>
            <a:gd name="T32" fmla="*/ 2493 w 2507"/>
            <a:gd name="T33" fmla="*/ 723 h 2137"/>
            <a:gd name="T34" fmla="*/ 2449 w 2507"/>
            <a:gd name="T35" fmla="*/ 768 h 2137"/>
            <a:gd name="T36" fmla="*/ 2225 w 2507"/>
            <a:gd name="T37" fmla="*/ 819 h 2137"/>
            <a:gd name="T38" fmla="*/ 2052 w 2507"/>
            <a:gd name="T39" fmla="*/ 909 h 2137"/>
            <a:gd name="T40" fmla="*/ 1911 w 2507"/>
            <a:gd name="T41" fmla="*/ 1075 h 2137"/>
            <a:gd name="T42" fmla="*/ 1860 w 2507"/>
            <a:gd name="T43" fmla="*/ 1120 h 2137"/>
            <a:gd name="T44" fmla="*/ 1700 w 2507"/>
            <a:gd name="T45" fmla="*/ 1248 h 2137"/>
            <a:gd name="T46" fmla="*/ 1642 w 2507"/>
            <a:gd name="T47" fmla="*/ 1287 h 2137"/>
            <a:gd name="T48" fmla="*/ 1565 w 2507"/>
            <a:gd name="T49" fmla="*/ 1530 h 2137"/>
            <a:gd name="T50" fmla="*/ 1591 w 2507"/>
            <a:gd name="T51" fmla="*/ 1869 h 2137"/>
            <a:gd name="T52" fmla="*/ 1220 w 2507"/>
            <a:gd name="T53" fmla="*/ 1965 h 2137"/>
            <a:gd name="T54" fmla="*/ 1028 w 2507"/>
            <a:gd name="T55" fmla="*/ 2029 h 2137"/>
            <a:gd name="T56" fmla="*/ 913 w 2507"/>
            <a:gd name="T57" fmla="*/ 2106 h 2137"/>
            <a:gd name="T58" fmla="*/ 868 w 2507"/>
            <a:gd name="T59" fmla="*/ 2067 h 2137"/>
            <a:gd name="T60" fmla="*/ 669 w 2507"/>
            <a:gd name="T61" fmla="*/ 1869 h 2137"/>
            <a:gd name="T62" fmla="*/ 618 w 2507"/>
            <a:gd name="T63" fmla="*/ 1831 h 2137"/>
            <a:gd name="T64" fmla="*/ 439 w 2507"/>
            <a:gd name="T65" fmla="*/ 1703 h 2137"/>
            <a:gd name="T66" fmla="*/ 401 w 2507"/>
            <a:gd name="T67" fmla="*/ 1690 h 2137"/>
            <a:gd name="T68" fmla="*/ 247 w 2507"/>
            <a:gd name="T69" fmla="*/ 1607 h 2137"/>
            <a:gd name="T70" fmla="*/ 87 w 2507"/>
            <a:gd name="T71" fmla="*/ 1472 h 2137"/>
            <a:gd name="T72" fmla="*/ 10 w 2507"/>
            <a:gd name="T73" fmla="*/ 1370 h 2137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  <a:cxn ang="0">
              <a:pos x="T64" y="T65"/>
            </a:cxn>
            <a:cxn ang="0">
              <a:pos x="T66" y="T67"/>
            </a:cxn>
            <a:cxn ang="0">
              <a:pos x="T68" y="T69"/>
            </a:cxn>
            <a:cxn ang="0">
              <a:pos x="T70" y="T71"/>
            </a:cxn>
            <a:cxn ang="0">
              <a:pos x="T72" y="T73"/>
            </a:cxn>
          </a:cxnLst>
          <a:rect l="0" t="0" r="r" b="b"/>
          <a:pathLst>
            <a:path w="2507" h="2137">
              <a:moveTo>
                <a:pt x="10" y="1370"/>
              </a:moveTo>
              <a:cubicBezTo>
                <a:pt x="29" y="1320"/>
                <a:pt x="70" y="1283"/>
                <a:pt x="93" y="1235"/>
              </a:cubicBezTo>
              <a:cubicBezTo>
                <a:pt x="106" y="1208"/>
                <a:pt x="121" y="1184"/>
                <a:pt x="138" y="1159"/>
              </a:cubicBezTo>
              <a:cubicBezTo>
                <a:pt x="158" y="1130"/>
                <a:pt x="163" y="1092"/>
                <a:pt x="183" y="1063"/>
              </a:cubicBezTo>
              <a:cubicBezTo>
                <a:pt x="191" y="1037"/>
                <a:pt x="199" y="1026"/>
                <a:pt x="221" y="1011"/>
              </a:cubicBezTo>
              <a:cubicBezTo>
                <a:pt x="252" y="965"/>
                <a:pt x="287" y="924"/>
                <a:pt x="317" y="877"/>
              </a:cubicBezTo>
              <a:cubicBezTo>
                <a:pt x="343" y="836"/>
                <a:pt x="331" y="798"/>
                <a:pt x="375" y="768"/>
              </a:cubicBezTo>
              <a:cubicBezTo>
                <a:pt x="390" y="721"/>
                <a:pt x="368" y="777"/>
                <a:pt x="401" y="736"/>
              </a:cubicBezTo>
              <a:cubicBezTo>
                <a:pt x="405" y="731"/>
                <a:pt x="404" y="723"/>
                <a:pt x="407" y="717"/>
              </a:cubicBezTo>
              <a:cubicBezTo>
                <a:pt x="415" y="704"/>
                <a:pt x="433" y="679"/>
                <a:pt x="433" y="679"/>
              </a:cubicBezTo>
              <a:cubicBezTo>
                <a:pt x="442" y="649"/>
                <a:pt x="447" y="628"/>
                <a:pt x="465" y="602"/>
              </a:cubicBezTo>
              <a:cubicBezTo>
                <a:pt x="478" y="558"/>
                <a:pt x="497" y="525"/>
                <a:pt x="522" y="487"/>
              </a:cubicBezTo>
              <a:cubicBezTo>
                <a:pt x="545" y="452"/>
                <a:pt x="545" y="405"/>
                <a:pt x="573" y="371"/>
              </a:cubicBezTo>
              <a:cubicBezTo>
                <a:pt x="579" y="364"/>
                <a:pt x="587" y="359"/>
                <a:pt x="593" y="352"/>
              </a:cubicBezTo>
              <a:cubicBezTo>
                <a:pt x="602" y="340"/>
                <a:pt x="610" y="327"/>
                <a:pt x="618" y="314"/>
              </a:cubicBezTo>
              <a:cubicBezTo>
                <a:pt x="627" y="301"/>
                <a:pt x="644" y="275"/>
                <a:pt x="644" y="275"/>
              </a:cubicBezTo>
              <a:cubicBezTo>
                <a:pt x="652" y="250"/>
                <a:pt x="676" y="226"/>
                <a:pt x="701" y="218"/>
              </a:cubicBezTo>
              <a:cubicBezTo>
                <a:pt x="744" y="189"/>
                <a:pt x="787" y="157"/>
                <a:pt x="836" y="141"/>
              </a:cubicBezTo>
              <a:cubicBezTo>
                <a:pt x="887" y="106"/>
                <a:pt x="950" y="89"/>
                <a:pt x="1009" y="71"/>
              </a:cubicBezTo>
              <a:cubicBezTo>
                <a:pt x="1029" y="65"/>
                <a:pt x="1044" y="47"/>
                <a:pt x="1066" y="45"/>
              </a:cubicBezTo>
              <a:cubicBezTo>
                <a:pt x="1098" y="42"/>
                <a:pt x="1130" y="41"/>
                <a:pt x="1162" y="39"/>
              </a:cubicBezTo>
              <a:cubicBezTo>
                <a:pt x="1221" y="23"/>
                <a:pt x="1281" y="10"/>
                <a:pt x="1341" y="0"/>
              </a:cubicBezTo>
              <a:cubicBezTo>
                <a:pt x="1523" y="9"/>
                <a:pt x="1438" y="0"/>
                <a:pt x="1540" y="32"/>
              </a:cubicBezTo>
              <a:cubicBezTo>
                <a:pt x="1561" y="46"/>
                <a:pt x="1570" y="63"/>
                <a:pt x="1591" y="77"/>
              </a:cubicBezTo>
              <a:cubicBezTo>
                <a:pt x="1600" y="90"/>
                <a:pt x="1608" y="102"/>
                <a:pt x="1617" y="115"/>
              </a:cubicBezTo>
              <a:cubicBezTo>
                <a:pt x="1640" y="149"/>
                <a:pt x="1632" y="195"/>
                <a:pt x="1655" y="231"/>
              </a:cubicBezTo>
              <a:cubicBezTo>
                <a:pt x="1663" y="256"/>
                <a:pt x="1671" y="267"/>
                <a:pt x="1693" y="282"/>
              </a:cubicBezTo>
              <a:cubicBezTo>
                <a:pt x="1724" y="327"/>
                <a:pt x="1750" y="373"/>
                <a:pt x="1783" y="416"/>
              </a:cubicBezTo>
              <a:cubicBezTo>
                <a:pt x="1823" y="467"/>
                <a:pt x="1791" y="444"/>
                <a:pt x="1828" y="467"/>
              </a:cubicBezTo>
              <a:cubicBezTo>
                <a:pt x="1904" y="585"/>
                <a:pt x="2042" y="612"/>
                <a:pt x="2173" y="627"/>
              </a:cubicBezTo>
              <a:cubicBezTo>
                <a:pt x="2239" y="624"/>
                <a:pt x="2325" y="610"/>
                <a:pt x="2391" y="634"/>
              </a:cubicBezTo>
              <a:cubicBezTo>
                <a:pt x="2431" y="692"/>
                <a:pt x="2377" y="621"/>
                <a:pt x="2423" y="659"/>
              </a:cubicBezTo>
              <a:cubicBezTo>
                <a:pt x="2429" y="664"/>
                <a:pt x="2430" y="673"/>
                <a:pt x="2436" y="679"/>
              </a:cubicBezTo>
              <a:cubicBezTo>
                <a:pt x="2452" y="695"/>
                <a:pt x="2474" y="711"/>
                <a:pt x="2493" y="723"/>
              </a:cubicBezTo>
              <a:cubicBezTo>
                <a:pt x="2497" y="730"/>
                <a:pt x="2507" y="735"/>
                <a:pt x="2506" y="743"/>
              </a:cubicBezTo>
              <a:cubicBezTo>
                <a:pt x="2504" y="755"/>
                <a:pt x="2458" y="765"/>
                <a:pt x="2449" y="768"/>
              </a:cubicBezTo>
              <a:cubicBezTo>
                <a:pt x="2421" y="786"/>
                <a:pt x="2416" y="814"/>
                <a:pt x="2385" y="826"/>
              </a:cubicBezTo>
              <a:cubicBezTo>
                <a:pt x="2330" y="807"/>
                <a:pt x="2285" y="815"/>
                <a:pt x="2225" y="819"/>
              </a:cubicBezTo>
              <a:cubicBezTo>
                <a:pt x="2184" y="833"/>
                <a:pt x="2143" y="843"/>
                <a:pt x="2103" y="858"/>
              </a:cubicBezTo>
              <a:cubicBezTo>
                <a:pt x="2088" y="880"/>
                <a:pt x="2068" y="888"/>
                <a:pt x="2052" y="909"/>
              </a:cubicBezTo>
              <a:cubicBezTo>
                <a:pt x="2017" y="953"/>
                <a:pt x="1989" y="1003"/>
                <a:pt x="1949" y="1043"/>
              </a:cubicBezTo>
              <a:cubicBezTo>
                <a:pt x="1937" y="1055"/>
                <a:pt x="1924" y="1065"/>
                <a:pt x="1911" y="1075"/>
              </a:cubicBezTo>
              <a:cubicBezTo>
                <a:pt x="1899" y="1085"/>
                <a:pt x="1873" y="1101"/>
                <a:pt x="1873" y="1101"/>
              </a:cubicBezTo>
              <a:cubicBezTo>
                <a:pt x="1869" y="1107"/>
                <a:pt x="1866" y="1115"/>
                <a:pt x="1860" y="1120"/>
              </a:cubicBezTo>
              <a:cubicBezTo>
                <a:pt x="1848" y="1130"/>
                <a:pt x="1821" y="1146"/>
                <a:pt x="1821" y="1146"/>
              </a:cubicBezTo>
              <a:cubicBezTo>
                <a:pt x="1800" y="1179"/>
                <a:pt x="1738" y="1236"/>
                <a:pt x="1700" y="1248"/>
              </a:cubicBezTo>
              <a:cubicBezTo>
                <a:pt x="1687" y="1257"/>
                <a:pt x="1674" y="1265"/>
                <a:pt x="1661" y="1274"/>
              </a:cubicBezTo>
              <a:cubicBezTo>
                <a:pt x="1655" y="1278"/>
                <a:pt x="1642" y="1287"/>
                <a:pt x="1642" y="1287"/>
              </a:cubicBezTo>
              <a:cubicBezTo>
                <a:pt x="1609" y="1335"/>
                <a:pt x="1604" y="1399"/>
                <a:pt x="1585" y="1453"/>
              </a:cubicBezTo>
              <a:cubicBezTo>
                <a:pt x="1576" y="1478"/>
                <a:pt x="1565" y="1530"/>
                <a:pt x="1565" y="1530"/>
              </a:cubicBezTo>
              <a:cubicBezTo>
                <a:pt x="1570" y="1635"/>
                <a:pt x="1581" y="1712"/>
                <a:pt x="1597" y="1811"/>
              </a:cubicBezTo>
              <a:cubicBezTo>
                <a:pt x="1595" y="1830"/>
                <a:pt x="1600" y="1852"/>
                <a:pt x="1591" y="1869"/>
              </a:cubicBezTo>
              <a:cubicBezTo>
                <a:pt x="1588" y="1874"/>
                <a:pt x="1545" y="1900"/>
                <a:pt x="1533" y="1907"/>
              </a:cubicBezTo>
              <a:cubicBezTo>
                <a:pt x="1481" y="1994"/>
                <a:pt x="1294" y="1963"/>
                <a:pt x="1220" y="1965"/>
              </a:cubicBezTo>
              <a:cubicBezTo>
                <a:pt x="1175" y="1975"/>
                <a:pt x="1129" y="1984"/>
                <a:pt x="1085" y="1997"/>
              </a:cubicBezTo>
              <a:cubicBezTo>
                <a:pt x="1042" y="2027"/>
                <a:pt x="1062" y="2018"/>
                <a:pt x="1028" y="2029"/>
              </a:cubicBezTo>
              <a:cubicBezTo>
                <a:pt x="1002" y="2046"/>
                <a:pt x="976" y="2063"/>
                <a:pt x="951" y="2080"/>
              </a:cubicBezTo>
              <a:cubicBezTo>
                <a:pt x="938" y="2089"/>
                <a:pt x="913" y="2106"/>
                <a:pt x="913" y="2106"/>
              </a:cubicBezTo>
              <a:cubicBezTo>
                <a:pt x="901" y="2124"/>
                <a:pt x="901" y="2137"/>
                <a:pt x="881" y="2112"/>
              </a:cubicBezTo>
              <a:cubicBezTo>
                <a:pt x="875" y="2105"/>
                <a:pt x="870" y="2073"/>
                <a:pt x="868" y="2067"/>
              </a:cubicBezTo>
              <a:cubicBezTo>
                <a:pt x="854" y="2017"/>
                <a:pt x="823" y="1975"/>
                <a:pt x="772" y="1959"/>
              </a:cubicBezTo>
              <a:cubicBezTo>
                <a:pt x="753" y="1930"/>
                <a:pt x="702" y="1879"/>
                <a:pt x="669" y="1869"/>
              </a:cubicBezTo>
              <a:cubicBezTo>
                <a:pt x="657" y="1861"/>
                <a:pt x="642" y="1859"/>
                <a:pt x="631" y="1850"/>
              </a:cubicBezTo>
              <a:cubicBezTo>
                <a:pt x="625" y="1845"/>
                <a:pt x="624" y="1836"/>
                <a:pt x="618" y="1831"/>
              </a:cubicBezTo>
              <a:cubicBezTo>
                <a:pt x="606" y="1821"/>
                <a:pt x="580" y="1805"/>
                <a:pt x="580" y="1805"/>
              </a:cubicBezTo>
              <a:cubicBezTo>
                <a:pt x="548" y="1759"/>
                <a:pt x="492" y="1721"/>
                <a:pt x="439" y="1703"/>
              </a:cubicBezTo>
              <a:cubicBezTo>
                <a:pt x="433" y="1701"/>
                <a:pt x="426" y="1698"/>
                <a:pt x="420" y="1696"/>
              </a:cubicBezTo>
              <a:cubicBezTo>
                <a:pt x="414" y="1694"/>
                <a:pt x="407" y="1692"/>
                <a:pt x="401" y="1690"/>
              </a:cubicBezTo>
              <a:cubicBezTo>
                <a:pt x="388" y="1686"/>
                <a:pt x="362" y="1677"/>
                <a:pt x="362" y="1677"/>
              </a:cubicBezTo>
              <a:cubicBezTo>
                <a:pt x="324" y="1651"/>
                <a:pt x="285" y="1632"/>
                <a:pt x="247" y="1607"/>
              </a:cubicBezTo>
              <a:cubicBezTo>
                <a:pt x="213" y="1585"/>
                <a:pt x="184" y="1558"/>
                <a:pt x="151" y="1536"/>
              </a:cubicBezTo>
              <a:cubicBezTo>
                <a:pt x="135" y="1512"/>
                <a:pt x="111" y="1488"/>
                <a:pt x="87" y="1472"/>
              </a:cubicBezTo>
              <a:cubicBezTo>
                <a:pt x="69" y="1446"/>
                <a:pt x="43" y="1426"/>
                <a:pt x="17" y="1408"/>
              </a:cubicBezTo>
              <a:cubicBezTo>
                <a:pt x="0" y="1384"/>
                <a:pt x="2" y="1396"/>
                <a:pt x="10" y="1370"/>
              </a:cubicBezTo>
              <a:close/>
            </a:path>
          </a:pathLst>
        </a:custGeom>
        <a:solidFill>
          <a:srgbClr val="FFFF00">
            <a:alpha val="34000"/>
          </a:srgbClr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cap="flat" cmpd="sng">
              <a:solidFill>
                <a:schemeClr val="tx1"/>
              </a:solidFill>
              <a:prstDash val="solid"/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  <xdr:txBody>
        <a:bodyPr wrap="square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US"/>
        </a:p>
      </xdr:txBody>
    </xdr:sp>
    <xdr:clientData/>
  </xdr:twoCellAnchor>
  <xdr:twoCellAnchor>
    <xdr:from>
      <xdr:col>1</xdr:col>
      <xdr:colOff>1223052</xdr:colOff>
      <xdr:row>39</xdr:row>
      <xdr:rowOff>38100</xdr:rowOff>
    </xdr:from>
    <xdr:to>
      <xdr:col>1</xdr:col>
      <xdr:colOff>1451652</xdr:colOff>
      <xdr:row>40</xdr:row>
      <xdr:rowOff>76200</xdr:rowOff>
    </xdr:to>
    <xdr:sp macro="" textlink="">
      <xdr:nvSpPr>
        <xdr:cNvPr id="87" name="Oval 86">
          <a:extLst>
            <a:ext uri="{FF2B5EF4-FFF2-40B4-BE49-F238E27FC236}">
              <a16:creationId xmlns:a16="http://schemas.microsoft.com/office/drawing/2014/main" id="{713EC82C-2D22-4146-B9FD-B232024CD511}"/>
            </a:ext>
          </a:extLst>
        </xdr:cNvPr>
        <xdr:cNvSpPr>
          <a:spLocks noChangeArrowheads="1"/>
        </xdr:cNvSpPr>
      </xdr:nvSpPr>
      <xdr:spPr bwMode="auto">
        <a:xfrm>
          <a:off x="1832652" y="7467600"/>
          <a:ext cx="228600" cy="228600"/>
        </a:xfrm>
        <a:prstGeom prst="ellipse">
          <a:avLst/>
        </a:prstGeom>
        <a:solidFill>
          <a:srgbClr val="FF0000"/>
        </a:solidFill>
        <a:ln w="9525">
          <a:solidFill>
            <a:srgbClr val="FF3300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  <xdr:txBody>
        <a:bodyPr wrap="square" anchor="ctr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US"/>
        </a:p>
      </xdr:txBody>
    </xdr:sp>
    <xdr:clientData/>
  </xdr:twoCellAnchor>
  <xdr:twoCellAnchor>
    <xdr:from>
      <xdr:col>3</xdr:col>
      <xdr:colOff>143552</xdr:colOff>
      <xdr:row>33</xdr:row>
      <xdr:rowOff>38100</xdr:rowOff>
    </xdr:from>
    <xdr:to>
      <xdr:col>3</xdr:col>
      <xdr:colOff>372152</xdr:colOff>
      <xdr:row>34</xdr:row>
      <xdr:rowOff>76200</xdr:rowOff>
    </xdr:to>
    <xdr:sp macro="" textlink="">
      <xdr:nvSpPr>
        <xdr:cNvPr id="88" name="Oval 87">
          <a:extLst>
            <a:ext uri="{FF2B5EF4-FFF2-40B4-BE49-F238E27FC236}">
              <a16:creationId xmlns:a16="http://schemas.microsoft.com/office/drawing/2014/main" id="{23C4D7E1-6B41-4695-8D80-3F84966AEE86}"/>
            </a:ext>
          </a:extLst>
        </xdr:cNvPr>
        <xdr:cNvSpPr>
          <a:spLocks noChangeArrowheads="1"/>
        </xdr:cNvSpPr>
      </xdr:nvSpPr>
      <xdr:spPr bwMode="auto">
        <a:xfrm>
          <a:off x="3051852" y="6324600"/>
          <a:ext cx="228600" cy="228600"/>
        </a:xfrm>
        <a:prstGeom prst="ellipse">
          <a:avLst/>
        </a:prstGeom>
        <a:solidFill>
          <a:srgbClr val="3333FF">
            <a:alpha val="50000"/>
          </a:srgbClr>
        </a:solidFill>
        <a:ln w="9525">
          <a:solidFill>
            <a:srgbClr val="FF3300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  <xdr:txBody>
        <a:bodyPr wrap="square" anchor="ctr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US"/>
        </a:p>
      </xdr:txBody>
    </xdr:sp>
    <xdr:clientData/>
  </xdr:twoCellAnchor>
  <xdr:twoCellAnchor>
    <xdr:from>
      <xdr:col>4</xdr:col>
      <xdr:colOff>168952</xdr:colOff>
      <xdr:row>34</xdr:row>
      <xdr:rowOff>76200</xdr:rowOff>
    </xdr:from>
    <xdr:to>
      <xdr:col>4</xdr:col>
      <xdr:colOff>397552</xdr:colOff>
      <xdr:row>35</xdr:row>
      <xdr:rowOff>114300</xdr:rowOff>
    </xdr:to>
    <xdr:sp macro="" textlink="">
      <xdr:nvSpPr>
        <xdr:cNvPr id="89" name="Oval 88">
          <a:extLst>
            <a:ext uri="{FF2B5EF4-FFF2-40B4-BE49-F238E27FC236}">
              <a16:creationId xmlns:a16="http://schemas.microsoft.com/office/drawing/2014/main" id="{5828B9D8-D14E-4490-868C-F4F79A43AEF6}"/>
            </a:ext>
          </a:extLst>
        </xdr:cNvPr>
        <xdr:cNvSpPr>
          <a:spLocks noChangeArrowheads="1"/>
        </xdr:cNvSpPr>
      </xdr:nvSpPr>
      <xdr:spPr bwMode="auto">
        <a:xfrm>
          <a:off x="3966252" y="6553200"/>
          <a:ext cx="228600" cy="228600"/>
        </a:xfrm>
        <a:prstGeom prst="ellipse">
          <a:avLst/>
        </a:prstGeom>
        <a:solidFill>
          <a:srgbClr val="3333FF">
            <a:alpha val="50000"/>
          </a:srgbClr>
        </a:solidFill>
        <a:ln w="9525">
          <a:solidFill>
            <a:srgbClr val="FF3300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  <xdr:txBody>
        <a:bodyPr wrap="square" anchor="ctr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US"/>
        </a:p>
      </xdr:txBody>
    </xdr:sp>
    <xdr:clientData/>
  </xdr:twoCellAnchor>
  <xdr:twoCellAnchor>
    <xdr:from>
      <xdr:col>2</xdr:col>
      <xdr:colOff>372152</xdr:colOff>
      <xdr:row>29</xdr:row>
      <xdr:rowOff>38100</xdr:rowOff>
    </xdr:from>
    <xdr:to>
      <xdr:col>2</xdr:col>
      <xdr:colOff>600752</xdr:colOff>
      <xdr:row>30</xdr:row>
      <xdr:rowOff>76200</xdr:rowOff>
    </xdr:to>
    <xdr:sp macro="" textlink="">
      <xdr:nvSpPr>
        <xdr:cNvPr id="90" name="Oval 89">
          <a:extLst>
            <a:ext uri="{FF2B5EF4-FFF2-40B4-BE49-F238E27FC236}">
              <a16:creationId xmlns:a16="http://schemas.microsoft.com/office/drawing/2014/main" id="{DAD6E27A-C23F-4930-A361-3E2D1CEEB496}"/>
            </a:ext>
          </a:extLst>
        </xdr:cNvPr>
        <xdr:cNvSpPr>
          <a:spLocks noChangeArrowheads="1"/>
        </xdr:cNvSpPr>
      </xdr:nvSpPr>
      <xdr:spPr bwMode="auto">
        <a:xfrm>
          <a:off x="2518452" y="5562600"/>
          <a:ext cx="228600" cy="228600"/>
        </a:xfrm>
        <a:prstGeom prst="ellipse">
          <a:avLst/>
        </a:prstGeom>
        <a:solidFill>
          <a:srgbClr val="3333FF">
            <a:alpha val="50000"/>
          </a:srgbClr>
        </a:solidFill>
        <a:ln w="9525">
          <a:solidFill>
            <a:srgbClr val="FF3300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  <xdr:txBody>
        <a:bodyPr wrap="square" anchor="ctr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US"/>
        </a:p>
      </xdr:txBody>
    </xdr:sp>
    <xdr:clientData/>
  </xdr:twoCellAnchor>
  <xdr:twoCellAnchor>
    <xdr:from>
      <xdr:col>3</xdr:col>
      <xdr:colOff>600752</xdr:colOff>
      <xdr:row>30</xdr:row>
      <xdr:rowOff>0</xdr:rowOff>
    </xdr:from>
    <xdr:to>
      <xdr:col>3</xdr:col>
      <xdr:colOff>829352</xdr:colOff>
      <xdr:row>31</xdr:row>
      <xdr:rowOff>38100</xdr:rowOff>
    </xdr:to>
    <xdr:sp macro="" textlink="">
      <xdr:nvSpPr>
        <xdr:cNvPr id="91" name="Oval 90">
          <a:extLst>
            <a:ext uri="{FF2B5EF4-FFF2-40B4-BE49-F238E27FC236}">
              <a16:creationId xmlns:a16="http://schemas.microsoft.com/office/drawing/2014/main" id="{20ADF8F7-3A79-4A6B-9FCF-B89E82E06FA8}"/>
            </a:ext>
          </a:extLst>
        </xdr:cNvPr>
        <xdr:cNvSpPr>
          <a:spLocks noChangeArrowheads="1"/>
        </xdr:cNvSpPr>
      </xdr:nvSpPr>
      <xdr:spPr bwMode="auto">
        <a:xfrm>
          <a:off x="3509052" y="5715000"/>
          <a:ext cx="228600" cy="228600"/>
        </a:xfrm>
        <a:prstGeom prst="ellipse">
          <a:avLst/>
        </a:prstGeom>
        <a:solidFill>
          <a:srgbClr val="3333FF">
            <a:alpha val="50000"/>
          </a:srgbClr>
        </a:solidFill>
        <a:ln w="9525">
          <a:solidFill>
            <a:srgbClr val="FF3300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  <xdr:txBody>
        <a:bodyPr wrap="square" anchor="ctr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US"/>
        </a:p>
      </xdr:txBody>
    </xdr:sp>
    <xdr:clientData/>
  </xdr:twoCellAnchor>
  <xdr:twoCellAnchor>
    <xdr:from>
      <xdr:col>3</xdr:col>
      <xdr:colOff>295952</xdr:colOff>
      <xdr:row>30</xdr:row>
      <xdr:rowOff>0</xdr:rowOff>
    </xdr:from>
    <xdr:to>
      <xdr:col>3</xdr:col>
      <xdr:colOff>524552</xdr:colOff>
      <xdr:row>31</xdr:row>
      <xdr:rowOff>38100</xdr:rowOff>
    </xdr:to>
    <xdr:sp macro="" textlink="">
      <xdr:nvSpPr>
        <xdr:cNvPr id="92" name="Oval 91">
          <a:extLst>
            <a:ext uri="{FF2B5EF4-FFF2-40B4-BE49-F238E27FC236}">
              <a16:creationId xmlns:a16="http://schemas.microsoft.com/office/drawing/2014/main" id="{B03804BA-8978-474B-B92E-65016900C488}"/>
            </a:ext>
          </a:extLst>
        </xdr:cNvPr>
        <xdr:cNvSpPr>
          <a:spLocks noChangeArrowheads="1"/>
        </xdr:cNvSpPr>
      </xdr:nvSpPr>
      <xdr:spPr bwMode="auto">
        <a:xfrm>
          <a:off x="3204252" y="5715000"/>
          <a:ext cx="228600" cy="228600"/>
        </a:xfrm>
        <a:prstGeom prst="ellipse">
          <a:avLst/>
        </a:prstGeom>
        <a:solidFill>
          <a:srgbClr val="FF0000"/>
        </a:solidFill>
        <a:ln w="9525">
          <a:solidFill>
            <a:srgbClr val="FF3300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  <xdr:txBody>
        <a:bodyPr wrap="square" anchor="ctr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US"/>
        </a:p>
      </xdr:txBody>
    </xdr:sp>
    <xdr:clientData/>
  </xdr:twoCellAnchor>
  <xdr:twoCellAnchor>
    <xdr:from>
      <xdr:col>4</xdr:col>
      <xdr:colOff>153077</xdr:colOff>
      <xdr:row>38</xdr:row>
      <xdr:rowOff>50800</xdr:rowOff>
    </xdr:from>
    <xdr:to>
      <xdr:col>9</xdr:col>
      <xdr:colOff>591227</xdr:colOff>
      <xdr:row>41</xdr:row>
      <xdr:rowOff>120650</xdr:rowOff>
    </xdr:to>
    <xdr:sp macro="" textlink="">
      <xdr:nvSpPr>
        <xdr:cNvPr id="93" name="Text Box 60">
          <a:extLst>
            <a:ext uri="{FF2B5EF4-FFF2-40B4-BE49-F238E27FC236}">
              <a16:creationId xmlns:a16="http://schemas.microsoft.com/office/drawing/2014/main" id="{E27E6C63-6D0A-48C4-88D7-A3F95A75F012}"/>
            </a:ext>
          </a:extLst>
        </xdr:cNvPr>
        <xdr:cNvSpPr txBox="1">
          <a:spLocks noChangeArrowheads="1"/>
        </xdr:cNvSpPr>
      </xdr:nvSpPr>
      <xdr:spPr bwMode="auto">
        <a:xfrm>
          <a:off x="3950377" y="7289800"/>
          <a:ext cx="1657350" cy="6413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3399FF">
                  <a:alpha val="5000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  <xdr:txBody>
        <a:bodyPr wrap="square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en-US"/>
            <a:t>Abalone Cove</a:t>
          </a:r>
        </a:p>
        <a:p>
          <a:r>
            <a:rPr lang="en-US" altLang="en-US"/>
            <a:t>Landslide</a:t>
          </a:r>
        </a:p>
      </xdr:txBody>
    </xdr:sp>
    <xdr:clientData/>
  </xdr:twoCellAnchor>
  <xdr:twoCellAnchor>
    <xdr:from>
      <xdr:col>4</xdr:col>
      <xdr:colOff>16552</xdr:colOff>
      <xdr:row>39</xdr:row>
      <xdr:rowOff>38100</xdr:rowOff>
    </xdr:from>
    <xdr:to>
      <xdr:col>4</xdr:col>
      <xdr:colOff>245152</xdr:colOff>
      <xdr:row>40</xdr:row>
      <xdr:rowOff>76200</xdr:rowOff>
    </xdr:to>
    <xdr:sp macro="" textlink="">
      <xdr:nvSpPr>
        <xdr:cNvPr id="94" name="Line 61">
          <a:extLst>
            <a:ext uri="{FF2B5EF4-FFF2-40B4-BE49-F238E27FC236}">
              <a16:creationId xmlns:a16="http://schemas.microsoft.com/office/drawing/2014/main" id="{14634C74-FD57-4B9E-A554-AA2D930E4DE3}"/>
            </a:ext>
          </a:extLst>
        </xdr:cNvPr>
        <xdr:cNvSpPr>
          <a:spLocks noChangeShapeType="1"/>
        </xdr:cNvSpPr>
      </xdr:nvSpPr>
      <xdr:spPr bwMode="auto">
        <a:xfrm flipH="1" flipV="1">
          <a:off x="3813852" y="7467600"/>
          <a:ext cx="228600" cy="228600"/>
        </a:xfrm>
        <a:prstGeom prst="line">
          <a:avLst/>
        </a:prstGeom>
        <a:noFill/>
        <a:ln w="19050">
          <a:solidFill>
            <a:schemeClr val="tx1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  <xdr:txBody>
        <a:bodyPr wrap="square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US"/>
        </a:p>
      </xdr:txBody>
    </xdr:sp>
    <xdr:clientData/>
  </xdr:twoCellAnchor>
  <xdr:twoCellAnchor>
    <xdr:from>
      <xdr:col>2</xdr:col>
      <xdr:colOff>372152</xdr:colOff>
      <xdr:row>37</xdr:row>
      <xdr:rowOff>38100</xdr:rowOff>
    </xdr:from>
    <xdr:to>
      <xdr:col>2</xdr:col>
      <xdr:colOff>600752</xdr:colOff>
      <xdr:row>38</xdr:row>
      <xdr:rowOff>76200</xdr:rowOff>
    </xdr:to>
    <xdr:sp macro="" textlink="">
      <xdr:nvSpPr>
        <xdr:cNvPr id="95" name="Oval 94">
          <a:extLst>
            <a:ext uri="{FF2B5EF4-FFF2-40B4-BE49-F238E27FC236}">
              <a16:creationId xmlns:a16="http://schemas.microsoft.com/office/drawing/2014/main" id="{76A986A5-80BE-41FF-8E51-F3F596C944DA}"/>
            </a:ext>
          </a:extLst>
        </xdr:cNvPr>
        <xdr:cNvSpPr>
          <a:spLocks noChangeArrowheads="1"/>
        </xdr:cNvSpPr>
      </xdr:nvSpPr>
      <xdr:spPr bwMode="auto">
        <a:xfrm>
          <a:off x="2518452" y="7086600"/>
          <a:ext cx="228600" cy="228600"/>
        </a:xfrm>
        <a:prstGeom prst="ellipse">
          <a:avLst/>
        </a:prstGeom>
        <a:solidFill>
          <a:srgbClr val="FF0000"/>
        </a:solidFill>
        <a:ln w="9525">
          <a:solidFill>
            <a:srgbClr val="FF3300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  <xdr:txBody>
        <a:bodyPr wrap="square" anchor="ctr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US"/>
        </a:p>
      </xdr:txBody>
    </xdr:sp>
    <xdr:clientData/>
  </xdr:twoCellAnchor>
  <xdr:twoCellAnchor>
    <xdr:from>
      <xdr:col>2</xdr:col>
      <xdr:colOff>372152</xdr:colOff>
      <xdr:row>40</xdr:row>
      <xdr:rowOff>152400</xdr:rowOff>
    </xdr:from>
    <xdr:to>
      <xdr:col>2</xdr:col>
      <xdr:colOff>600752</xdr:colOff>
      <xdr:row>42</xdr:row>
      <xdr:rowOff>0</xdr:rowOff>
    </xdr:to>
    <xdr:sp macro="" textlink="">
      <xdr:nvSpPr>
        <xdr:cNvPr id="96" name="Oval 95">
          <a:extLst>
            <a:ext uri="{FF2B5EF4-FFF2-40B4-BE49-F238E27FC236}">
              <a16:creationId xmlns:a16="http://schemas.microsoft.com/office/drawing/2014/main" id="{1A4AB04C-AA55-4C4E-BEDD-C5AB4F02A496}"/>
            </a:ext>
          </a:extLst>
        </xdr:cNvPr>
        <xdr:cNvSpPr>
          <a:spLocks noChangeArrowheads="1"/>
        </xdr:cNvSpPr>
      </xdr:nvSpPr>
      <xdr:spPr bwMode="auto">
        <a:xfrm>
          <a:off x="2518452" y="7772400"/>
          <a:ext cx="228600" cy="228600"/>
        </a:xfrm>
        <a:prstGeom prst="ellipse">
          <a:avLst/>
        </a:prstGeom>
        <a:solidFill>
          <a:srgbClr val="FF0000"/>
        </a:solidFill>
        <a:ln w="9525">
          <a:solidFill>
            <a:srgbClr val="FF3300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  <xdr:txBody>
        <a:bodyPr wrap="square" anchor="ctr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US"/>
        </a:p>
      </xdr:txBody>
    </xdr:sp>
    <xdr:clientData/>
  </xdr:twoCellAnchor>
  <xdr:twoCellAnchor>
    <xdr:from>
      <xdr:col>3</xdr:col>
      <xdr:colOff>143552</xdr:colOff>
      <xdr:row>40</xdr:row>
      <xdr:rowOff>76200</xdr:rowOff>
    </xdr:from>
    <xdr:to>
      <xdr:col>3</xdr:col>
      <xdr:colOff>372152</xdr:colOff>
      <xdr:row>41</xdr:row>
      <xdr:rowOff>114300</xdr:rowOff>
    </xdr:to>
    <xdr:sp macro="" textlink="">
      <xdr:nvSpPr>
        <xdr:cNvPr id="97" name="Oval 96">
          <a:extLst>
            <a:ext uri="{FF2B5EF4-FFF2-40B4-BE49-F238E27FC236}">
              <a16:creationId xmlns:a16="http://schemas.microsoft.com/office/drawing/2014/main" id="{DF5B7FEA-E457-455F-9B79-E39EC003B2C7}"/>
            </a:ext>
          </a:extLst>
        </xdr:cNvPr>
        <xdr:cNvSpPr>
          <a:spLocks noChangeArrowheads="1"/>
        </xdr:cNvSpPr>
      </xdr:nvSpPr>
      <xdr:spPr bwMode="auto">
        <a:xfrm>
          <a:off x="3051852" y="7696200"/>
          <a:ext cx="228600" cy="228600"/>
        </a:xfrm>
        <a:prstGeom prst="ellipse">
          <a:avLst/>
        </a:prstGeom>
        <a:solidFill>
          <a:srgbClr val="FF0000"/>
        </a:solidFill>
        <a:ln w="9525">
          <a:solidFill>
            <a:srgbClr val="FF3300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  <xdr:txBody>
        <a:bodyPr wrap="square" anchor="ctr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US"/>
        </a:p>
      </xdr:txBody>
    </xdr:sp>
    <xdr:clientData/>
  </xdr:twoCellAnchor>
  <xdr:twoCellAnchor>
    <xdr:from>
      <xdr:col>3</xdr:col>
      <xdr:colOff>448352</xdr:colOff>
      <xdr:row>37</xdr:row>
      <xdr:rowOff>114300</xdr:rowOff>
    </xdr:from>
    <xdr:to>
      <xdr:col>3</xdr:col>
      <xdr:colOff>676952</xdr:colOff>
      <xdr:row>38</xdr:row>
      <xdr:rowOff>152400</xdr:rowOff>
    </xdr:to>
    <xdr:sp macro="" textlink="">
      <xdr:nvSpPr>
        <xdr:cNvPr id="98" name="Oval 97">
          <a:extLst>
            <a:ext uri="{FF2B5EF4-FFF2-40B4-BE49-F238E27FC236}">
              <a16:creationId xmlns:a16="http://schemas.microsoft.com/office/drawing/2014/main" id="{A4C04095-835B-4EB1-ACAE-C657BA3BF256}"/>
            </a:ext>
          </a:extLst>
        </xdr:cNvPr>
        <xdr:cNvSpPr>
          <a:spLocks noChangeArrowheads="1"/>
        </xdr:cNvSpPr>
      </xdr:nvSpPr>
      <xdr:spPr bwMode="auto">
        <a:xfrm>
          <a:off x="3356652" y="7162800"/>
          <a:ext cx="228600" cy="228600"/>
        </a:xfrm>
        <a:prstGeom prst="ellipse">
          <a:avLst/>
        </a:prstGeom>
        <a:solidFill>
          <a:srgbClr val="3333FF">
            <a:alpha val="50000"/>
          </a:srgbClr>
        </a:solidFill>
        <a:ln w="9525">
          <a:solidFill>
            <a:srgbClr val="FF3300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  <xdr:txBody>
        <a:bodyPr wrap="square" anchor="ctr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US" altLang="en-US" sz="3200"/>
        </a:p>
      </xdr:txBody>
    </xdr:sp>
    <xdr:clientData/>
  </xdr:twoCellAnchor>
  <xdr:twoCellAnchor>
    <xdr:from>
      <xdr:col>1</xdr:col>
      <xdr:colOff>1477052</xdr:colOff>
      <xdr:row>42</xdr:row>
      <xdr:rowOff>0</xdr:rowOff>
    </xdr:from>
    <xdr:to>
      <xdr:col>3</xdr:col>
      <xdr:colOff>22902</xdr:colOff>
      <xdr:row>43</xdr:row>
      <xdr:rowOff>146050</xdr:rowOff>
    </xdr:to>
    <xdr:sp macro="" textlink="">
      <xdr:nvSpPr>
        <xdr:cNvPr id="99" name="Text Box 43">
          <a:extLst>
            <a:ext uri="{FF2B5EF4-FFF2-40B4-BE49-F238E27FC236}">
              <a16:creationId xmlns:a16="http://schemas.microsoft.com/office/drawing/2014/main" id="{CA72BCED-3734-41BC-A7E3-E70C6D9B778D}"/>
            </a:ext>
          </a:extLst>
        </xdr:cNvPr>
        <xdr:cNvSpPr txBox="1">
          <a:spLocks noChangeArrowheads="1"/>
        </xdr:cNvSpPr>
      </xdr:nvSpPr>
      <xdr:spPr bwMode="auto">
        <a:xfrm>
          <a:off x="2086652" y="8001000"/>
          <a:ext cx="844550" cy="336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3399FF">
                  <a:alpha val="5000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  <xdr:txBody>
        <a:bodyPr wrap="square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altLang="en-US" sz="1600" b="1"/>
            <a:t>WW18</a:t>
          </a:r>
        </a:p>
      </xdr:txBody>
    </xdr:sp>
    <xdr:clientData/>
  </xdr:twoCellAnchor>
  <xdr:twoCellAnchor>
    <xdr:from>
      <xdr:col>1</xdr:col>
      <xdr:colOff>356277</xdr:colOff>
      <xdr:row>38</xdr:row>
      <xdr:rowOff>76200</xdr:rowOff>
    </xdr:from>
    <xdr:to>
      <xdr:col>1</xdr:col>
      <xdr:colOff>1200827</xdr:colOff>
      <xdr:row>40</xdr:row>
      <xdr:rowOff>31750</xdr:rowOff>
    </xdr:to>
    <xdr:sp macro="" textlink="">
      <xdr:nvSpPr>
        <xdr:cNvPr id="100" name="Text Box 42">
          <a:extLst>
            <a:ext uri="{FF2B5EF4-FFF2-40B4-BE49-F238E27FC236}">
              <a16:creationId xmlns:a16="http://schemas.microsoft.com/office/drawing/2014/main" id="{510FDDAA-B3DB-4ED4-8B45-62CC91409EE2}"/>
            </a:ext>
          </a:extLst>
        </xdr:cNvPr>
        <xdr:cNvSpPr txBox="1">
          <a:spLocks noChangeArrowheads="1"/>
        </xdr:cNvSpPr>
      </xdr:nvSpPr>
      <xdr:spPr bwMode="auto">
        <a:xfrm>
          <a:off x="965877" y="7315200"/>
          <a:ext cx="844550" cy="336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3399FF">
                  <a:alpha val="5000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  <xdr:txBody>
        <a:bodyPr wrap="square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altLang="en-US" sz="1600" b="1"/>
            <a:t>WW19</a:t>
          </a:r>
        </a:p>
      </xdr:txBody>
    </xdr:sp>
    <xdr:clientData/>
  </xdr:twoCellAnchor>
  <xdr:twoCellAnchor>
    <xdr:from>
      <xdr:col>1</xdr:col>
      <xdr:colOff>1443715</xdr:colOff>
      <xdr:row>35</xdr:row>
      <xdr:rowOff>150813</xdr:rowOff>
    </xdr:from>
    <xdr:to>
      <xdr:col>2</xdr:col>
      <xdr:colOff>688065</xdr:colOff>
      <xdr:row>37</xdr:row>
      <xdr:rowOff>136525</xdr:rowOff>
    </xdr:to>
    <xdr:sp macro="" textlink="">
      <xdr:nvSpPr>
        <xdr:cNvPr id="101" name="Text Box 44">
          <a:extLst>
            <a:ext uri="{FF2B5EF4-FFF2-40B4-BE49-F238E27FC236}">
              <a16:creationId xmlns:a16="http://schemas.microsoft.com/office/drawing/2014/main" id="{03C6ADCB-A9BD-44A0-ADB0-6523F63518DE}"/>
            </a:ext>
          </a:extLst>
        </xdr:cNvPr>
        <xdr:cNvSpPr txBox="1">
          <a:spLocks noChangeArrowheads="1"/>
        </xdr:cNvSpPr>
      </xdr:nvSpPr>
      <xdr:spPr bwMode="auto">
        <a:xfrm>
          <a:off x="2053315" y="6818313"/>
          <a:ext cx="781050" cy="366712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3399FF">
                  <a:alpha val="5000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  <xdr:txBody>
        <a:bodyPr wrap="square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altLang="en-US" b="1"/>
            <a:t>WW9</a:t>
          </a:r>
        </a:p>
      </xdr:txBody>
    </xdr:sp>
    <xdr:clientData/>
  </xdr:twoCellAnchor>
  <xdr:twoCellAnchor>
    <xdr:from>
      <xdr:col>3</xdr:col>
      <xdr:colOff>203877</xdr:colOff>
      <xdr:row>41</xdr:row>
      <xdr:rowOff>112713</xdr:rowOff>
    </xdr:from>
    <xdr:to>
      <xdr:col>4</xdr:col>
      <xdr:colOff>159427</xdr:colOff>
      <xdr:row>43</xdr:row>
      <xdr:rowOff>68263</xdr:rowOff>
    </xdr:to>
    <xdr:sp macro="" textlink="">
      <xdr:nvSpPr>
        <xdr:cNvPr id="102" name="Text Box 62">
          <a:extLst>
            <a:ext uri="{FF2B5EF4-FFF2-40B4-BE49-F238E27FC236}">
              <a16:creationId xmlns:a16="http://schemas.microsoft.com/office/drawing/2014/main" id="{1682446B-348B-4D32-B238-8FC7FAF66E89}"/>
            </a:ext>
          </a:extLst>
        </xdr:cNvPr>
        <xdr:cNvSpPr txBox="1">
          <a:spLocks noChangeArrowheads="1"/>
        </xdr:cNvSpPr>
      </xdr:nvSpPr>
      <xdr:spPr bwMode="auto">
        <a:xfrm>
          <a:off x="3112177" y="7923213"/>
          <a:ext cx="844550" cy="336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3399FF">
                  <a:alpha val="5000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  <xdr:txBody>
        <a:bodyPr wrap="square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en-US" sz="1600" b="1"/>
            <a:t>WW20</a:t>
          </a:r>
        </a:p>
      </xdr:txBody>
    </xdr:sp>
    <xdr:clientData/>
  </xdr:twoCellAnchor>
  <xdr:twoCellAnchor>
    <xdr:from>
      <xdr:col>3</xdr:col>
      <xdr:colOff>272140</xdr:colOff>
      <xdr:row>36</xdr:row>
      <xdr:rowOff>3175</xdr:rowOff>
    </xdr:from>
    <xdr:to>
      <xdr:col>4</xdr:col>
      <xdr:colOff>164190</xdr:colOff>
      <xdr:row>37</xdr:row>
      <xdr:rowOff>179388</xdr:rowOff>
    </xdr:to>
    <xdr:sp macro="" textlink="">
      <xdr:nvSpPr>
        <xdr:cNvPr id="103" name="Text Box 26">
          <a:extLst>
            <a:ext uri="{FF2B5EF4-FFF2-40B4-BE49-F238E27FC236}">
              <a16:creationId xmlns:a16="http://schemas.microsoft.com/office/drawing/2014/main" id="{B216E5DB-44D6-45F5-9F29-FDD38CC3CBB4}"/>
            </a:ext>
          </a:extLst>
        </xdr:cNvPr>
        <xdr:cNvSpPr txBox="1">
          <a:spLocks noChangeArrowheads="1"/>
        </xdr:cNvSpPr>
      </xdr:nvSpPr>
      <xdr:spPr bwMode="auto">
        <a:xfrm>
          <a:off x="3180440" y="6861175"/>
          <a:ext cx="781050" cy="366713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3399FF">
                  <a:alpha val="5000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  <xdr:txBody>
        <a:bodyPr wrap="square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altLang="en-US" b="1"/>
            <a:t>WW5</a:t>
          </a:r>
        </a:p>
      </xdr:txBody>
    </xdr:sp>
    <xdr:clientData/>
  </xdr:twoCellAnchor>
  <xdr:twoCellAnchor>
    <xdr:from>
      <xdr:col>2</xdr:col>
      <xdr:colOff>753152</xdr:colOff>
      <xdr:row>34</xdr:row>
      <xdr:rowOff>0</xdr:rowOff>
    </xdr:from>
    <xdr:to>
      <xdr:col>3</xdr:col>
      <xdr:colOff>708702</xdr:colOff>
      <xdr:row>35</xdr:row>
      <xdr:rowOff>146050</xdr:rowOff>
    </xdr:to>
    <xdr:sp macro="" textlink="">
      <xdr:nvSpPr>
        <xdr:cNvPr id="104" name="Text Box 29">
          <a:extLst>
            <a:ext uri="{FF2B5EF4-FFF2-40B4-BE49-F238E27FC236}">
              <a16:creationId xmlns:a16="http://schemas.microsoft.com/office/drawing/2014/main" id="{058C68DF-6CF4-409E-A7C1-C96A6F1D2A12}"/>
            </a:ext>
          </a:extLst>
        </xdr:cNvPr>
        <xdr:cNvSpPr txBox="1">
          <a:spLocks noChangeArrowheads="1"/>
        </xdr:cNvSpPr>
      </xdr:nvSpPr>
      <xdr:spPr bwMode="auto">
        <a:xfrm>
          <a:off x="2899452" y="6477000"/>
          <a:ext cx="717550" cy="336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3399FF">
                  <a:alpha val="5000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  <xdr:txBody>
        <a:bodyPr wrap="square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altLang="en-US" sz="1600" b="1"/>
            <a:t>WW2</a:t>
          </a:r>
        </a:p>
      </xdr:txBody>
    </xdr:sp>
    <xdr:clientData/>
  </xdr:twoCellAnchor>
  <xdr:twoCellAnchor>
    <xdr:from>
      <xdr:col>4</xdr:col>
      <xdr:colOff>397552</xdr:colOff>
      <xdr:row>33</xdr:row>
      <xdr:rowOff>114300</xdr:rowOff>
    </xdr:from>
    <xdr:to>
      <xdr:col>8</xdr:col>
      <xdr:colOff>569002</xdr:colOff>
      <xdr:row>35</xdr:row>
      <xdr:rowOff>100013</xdr:rowOff>
    </xdr:to>
    <xdr:sp macro="" textlink="">
      <xdr:nvSpPr>
        <xdr:cNvPr id="105" name="Text Box 27">
          <a:extLst>
            <a:ext uri="{FF2B5EF4-FFF2-40B4-BE49-F238E27FC236}">
              <a16:creationId xmlns:a16="http://schemas.microsoft.com/office/drawing/2014/main" id="{E43F8B12-ED78-49BF-904D-2E050AEDCB77}"/>
            </a:ext>
          </a:extLst>
        </xdr:cNvPr>
        <xdr:cNvSpPr txBox="1">
          <a:spLocks noChangeArrowheads="1"/>
        </xdr:cNvSpPr>
      </xdr:nvSpPr>
      <xdr:spPr bwMode="auto">
        <a:xfrm>
          <a:off x="4194852" y="6400800"/>
          <a:ext cx="781050" cy="366713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3399FF">
                  <a:alpha val="5000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  <xdr:txBody>
        <a:bodyPr wrap="square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altLang="en-US" b="1"/>
            <a:t>WW4</a:t>
          </a:r>
        </a:p>
      </xdr:txBody>
    </xdr:sp>
    <xdr:clientData/>
  </xdr:twoCellAnchor>
  <xdr:twoCellAnchor>
    <xdr:from>
      <xdr:col>1</xdr:col>
      <xdr:colOff>1446890</xdr:colOff>
      <xdr:row>28</xdr:row>
      <xdr:rowOff>0</xdr:rowOff>
    </xdr:from>
    <xdr:to>
      <xdr:col>2</xdr:col>
      <xdr:colOff>691240</xdr:colOff>
      <xdr:row>29</xdr:row>
      <xdr:rowOff>176213</xdr:rowOff>
    </xdr:to>
    <xdr:sp macro="" textlink="">
      <xdr:nvSpPr>
        <xdr:cNvPr id="106" name="Text Box 41">
          <a:extLst>
            <a:ext uri="{FF2B5EF4-FFF2-40B4-BE49-F238E27FC236}">
              <a16:creationId xmlns:a16="http://schemas.microsoft.com/office/drawing/2014/main" id="{432E9BAF-79ED-4549-9FEF-0C14B661CAD5}"/>
            </a:ext>
          </a:extLst>
        </xdr:cNvPr>
        <xdr:cNvSpPr txBox="1">
          <a:spLocks noChangeArrowheads="1"/>
        </xdr:cNvSpPr>
      </xdr:nvSpPr>
      <xdr:spPr bwMode="auto">
        <a:xfrm>
          <a:off x="2056490" y="5334000"/>
          <a:ext cx="781050" cy="366713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3399FF">
                  <a:alpha val="5000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  <xdr:txBody>
        <a:bodyPr wrap="square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altLang="en-US" b="1"/>
            <a:t>WW7</a:t>
          </a:r>
        </a:p>
      </xdr:txBody>
    </xdr:sp>
    <xdr:clientData/>
  </xdr:twoCellAnchor>
  <xdr:twoCellAnchor>
    <xdr:from>
      <xdr:col>2</xdr:col>
      <xdr:colOff>753152</xdr:colOff>
      <xdr:row>30</xdr:row>
      <xdr:rowOff>152400</xdr:rowOff>
    </xdr:from>
    <xdr:to>
      <xdr:col>4</xdr:col>
      <xdr:colOff>26077</xdr:colOff>
      <xdr:row>32</xdr:row>
      <xdr:rowOff>138113</xdr:rowOff>
    </xdr:to>
    <xdr:sp macro="" textlink="">
      <xdr:nvSpPr>
        <xdr:cNvPr id="107" name="Text Box 59">
          <a:extLst>
            <a:ext uri="{FF2B5EF4-FFF2-40B4-BE49-F238E27FC236}">
              <a16:creationId xmlns:a16="http://schemas.microsoft.com/office/drawing/2014/main" id="{D2E5E1D5-E82E-4DC4-A773-30FD0752060F}"/>
            </a:ext>
          </a:extLst>
        </xdr:cNvPr>
        <xdr:cNvSpPr txBox="1">
          <a:spLocks noChangeArrowheads="1"/>
        </xdr:cNvSpPr>
      </xdr:nvSpPr>
      <xdr:spPr bwMode="auto">
        <a:xfrm>
          <a:off x="2899452" y="5867400"/>
          <a:ext cx="923925" cy="366713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3399FF">
                  <a:alpha val="5000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  <xdr:txBody>
        <a:bodyPr wrap="square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en-US"/>
            <a:t>WW10</a:t>
          </a:r>
        </a:p>
      </xdr:txBody>
    </xdr:sp>
    <xdr:clientData/>
  </xdr:twoCellAnchor>
  <xdr:twoCellAnchor>
    <xdr:from>
      <xdr:col>3</xdr:col>
      <xdr:colOff>753152</xdr:colOff>
      <xdr:row>30</xdr:row>
      <xdr:rowOff>0</xdr:rowOff>
    </xdr:from>
    <xdr:to>
      <xdr:col>8</xdr:col>
      <xdr:colOff>35602</xdr:colOff>
      <xdr:row>31</xdr:row>
      <xdr:rowOff>176213</xdr:rowOff>
    </xdr:to>
    <xdr:sp macro="" textlink="">
      <xdr:nvSpPr>
        <xdr:cNvPr id="108" name="Text Box 30">
          <a:extLst>
            <a:ext uri="{FF2B5EF4-FFF2-40B4-BE49-F238E27FC236}">
              <a16:creationId xmlns:a16="http://schemas.microsoft.com/office/drawing/2014/main" id="{4074CE1B-7927-4B28-9FFD-49E7183678DB}"/>
            </a:ext>
          </a:extLst>
        </xdr:cNvPr>
        <xdr:cNvSpPr txBox="1">
          <a:spLocks noChangeArrowheads="1"/>
        </xdr:cNvSpPr>
      </xdr:nvSpPr>
      <xdr:spPr bwMode="auto">
        <a:xfrm>
          <a:off x="3661452" y="5715000"/>
          <a:ext cx="781050" cy="366713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3399FF">
                  <a:alpha val="5000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  <xdr:txBody>
        <a:bodyPr wrap="square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altLang="en-US" b="1"/>
            <a:t>WW3</a:t>
          </a:r>
        </a:p>
      </xdr:txBody>
    </xdr:sp>
    <xdr:clientData/>
  </xdr:twoCellAnchor>
  <xdr:twoCellAnchor>
    <xdr:from>
      <xdr:col>1</xdr:col>
      <xdr:colOff>342111</xdr:colOff>
      <xdr:row>20</xdr:row>
      <xdr:rowOff>118825</xdr:rowOff>
    </xdr:from>
    <xdr:to>
      <xdr:col>1</xdr:col>
      <xdr:colOff>570711</xdr:colOff>
      <xdr:row>21</xdr:row>
      <xdr:rowOff>156925</xdr:rowOff>
    </xdr:to>
    <xdr:sp macro="" textlink="">
      <xdr:nvSpPr>
        <xdr:cNvPr id="109" name="Oval 108">
          <a:extLst>
            <a:ext uri="{FF2B5EF4-FFF2-40B4-BE49-F238E27FC236}">
              <a16:creationId xmlns:a16="http://schemas.microsoft.com/office/drawing/2014/main" id="{73578B35-2267-47C3-A3E8-E4FFA187D905}"/>
            </a:ext>
          </a:extLst>
        </xdr:cNvPr>
        <xdr:cNvSpPr>
          <a:spLocks noChangeArrowheads="1"/>
        </xdr:cNvSpPr>
      </xdr:nvSpPr>
      <xdr:spPr bwMode="auto">
        <a:xfrm>
          <a:off x="955944" y="3717158"/>
          <a:ext cx="228600" cy="218017"/>
        </a:xfrm>
        <a:prstGeom prst="ellipse">
          <a:avLst/>
        </a:prstGeom>
        <a:solidFill>
          <a:srgbClr val="00B050"/>
        </a:solidFill>
        <a:ln w="9525">
          <a:solidFill>
            <a:srgbClr val="FF3300"/>
          </a:solidFill>
          <a:round/>
          <a:headEnd/>
          <a:tailEnd/>
        </a:ln>
        <a:effectLst/>
      </xdr:spPr>
      <xdr:txBody>
        <a:bodyPr wrap="square" anchor="ctr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US"/>
        </a:p>
      </xdr:txBody>
    </xdr:sp>
    <xdr:clientData/>
  </xdr:twoCellAnchor>
  <xdr:twoCellAnchor>
    <xdr:from>
      <xdr:col>1</xdr:col>
      <xdr:colOff>0</xdr:colOff>
      <xdr:row>21</xdr:row>
      <xdr:rowOff>80725</xdr:rowOff>
    </xdr:from>
    <xdr:to>
      <xdr:col>1</xdr:col>
      <xdr:colOff>788999</xdr:colOff>
      <xdr:row>23</xdr:row>
      <xdr:rowOff>69057</xdr:rowOff>
    </xdr:to>
    <xdr:sp macro="" textlink="">
      <xdr:nvSpPr>
        <xdr:cNvPr id="110" name="Text Box 33">
          <a:extLst>
            <a:ext uri="{FF2B5EF4-FFF2-40B4-BE49-F238E27FC236}">
              <a16:creationId xmlns:a16="http://schemas.microsoft.com/office/drawing/2014/main" id="{BD6B9119-FD45-4986-9B6F-577D71AC48CC}"/>
            </a:ext>
          </a:extLst>
        </xdr:cNvPr>
        <xdr:cNvSpPr txBox="1">
          <a:spLocks noChangeArrowheads="1"/>
        </xdr:cNvSpPr>
      </xdr:nvSpPr>
      <xdr:spPr bwMode="auto">
        <a:xfrm>
          <a:off x="609600" y="4081225"/>
          <a:ext cx="788999" cy="369332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3399FF">
                  <a:alpha val="5000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  <xdr:txBody>
        <a:bodyPr wrap="square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altLang="en-US" b="1"/>
            <a:t>MW A</a:t>
          </a:r>
        </a:p>
      </xdr:txBody>
    </xdr:sp>
    <xdr:clientData/>
  </xdr:twoCellAnchor>
  <xdr:twoCellAnchor>
    <xdr:from>
      <xdr:col>1</xdr:col>
      <xdr:colOff>1352814</xdr:colOff>
      <xdr:row>25</xdr:row>
      <xdr:rowOff>55087</xdr:rowOff>
    </xdr:from>
    <xdr:to>
      <xdr:col>2</xdr:col>
      <xdr:colOff>44714</xdr:colOff>
      <xdr:row>26</xdr:row>
      <xdr:rowOff>93187</xdr:rowOff>
    </xdr:to>
    <xdr:sp macro="" textlink="">
      <xdr:nvSpPr>
        <xdr:cNvPr id="111" name="Oval 110">
          <a:extLst>
            <a:ext uri="{FF2B5EF4-FFF2-40B4-BE49-F238E27FC236}">
              <a16:creationId xmlns:a16="http://schemas.microsoft.com/office/drawing/2014/main" id="{DB0BBBB2-7224-42AD-9ECD-3FDD52A274C3}"/>
            </a:ext>
          </a:extLst>
        </xdr:cNvPr>
        <xdr:cNvSpPr>
          <a:spLocks noChangeArrowheads="1"/>
        </xdr:cNvSpPr>
      </xdr:nvSpPr>
      <xdr:spPr bwMode="auto">
        <a:xfrm>
          <a:off x="1962414" y="4817587"/>
          <a:ext cx="228600" cy="228600"/>
        </a:xfrm>
        <a:prstGeom prst="ellipse">
          <a:avLst/>
        </a:prstGeom>
        <a:solidFill>
          <a:srgbClr val="00B050"/>
        </a:solidFill>
        <a:ln w="9525">
          <a:solidFill>
            <a:srgbClr val="FF3300"/>
          </a:solidFill>
          <a:round/>
          <a:headEnd/>
          <a:tailEnd/>
        </a:ln>
        <a:effectLst/>
      </xdr:spPr>
      <xdr:txBody>
        <a:bodyPr wrap="square" anchor="ctr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US"/>
        </a:p>
      </xdr:txBody>
    </xdr:sp>
    <xdr:clientData/>
  </xdr:twoCellAnchor>
  <xdr:twoCellAnchor>
    <xdr:from>
      <xdr:col>1</xdr:col>
      <xdr:colOff>842816</xdr:colOff>
      <xdr:row>26</xdr:row>
      <xdr:rowOff>16987</xdr:rowOff>
    </xdr:from>
    <xdr:to>
      <xdr:col>2</xdr:col>
      <xdr:colOff>494390</xdr:colOff>
      <xdr:row>28</xdr:row>
      <xdr:rowOff>5319</xdr:rowOff>
    </xdr:to>
    <xdr:sp macro="" textlink="">
      <xdr:nvSpPr>
        <xdr:cNvPr id="112" name="Text Box 33">
          <a:extLst>
            <a:ext uri="{FF2B5EF4-FFF2-40B4-BE49-F238E27FC236}">
              <a16:creationId xmlns:a16="http://schemas.microsoft.com/office/drawing/2014/main" id="{CDA4C3D5-FEDB-4D3B-8035-B2D58F31A4BE}"/>
            </a:ext>
          </a:extLst>
        </xdr:cNvPr>
        <xdr:cNvSpPr txBox="1">
          <a:spLocks noChangeArrowheads="1"/>
        </xdr:cNvSpPr>
      </xdr:nvSpPr>
      <xdr:spPr bwMode="auto">
        <a:xfrm>
          <a:off x="1452416" y="4969987"/>
          <a:ext cx="1188274" cy="369332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3399FF">
                  <a:alpha val="5000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  <xdr:txBody>
        <a:bodyPr wrap="square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altLang="en-US" b="1"/>
            <a:t>MWnb001</a:t>
          </a:r>
        </a:p>
      </xdr:txBody>
    </xdr:sp>
    <xdr:clientData/>
  </xdr:twoCellAnchor>
  <xdr:twoCellAnchor>
    <xdr:from>
      <xdr:col>1</xdr:col>
      <xdr:colOff>101523</xdr:colOff>
      <xdr:row>26</xdr:row>
      <xdr:rowOff>145693</xdr:rowOff>
    </xdr:from>
    <xdr:to>
      <xdr:col>1</xdr:col>
      <xdr:colOff>330123</xdr:colOff>
      <xdr:row>28</xdr:row>
      <xdr:rowOff>3876</xdr:rowOff>
    </xdr:to>
    <xdr:sp macro="" textlink="">
      <xdr:nvSpPr>
        <xdr:cNvPr id="113" name="Oval 112">
          <a:extLst>
            <a:ext uri="{FF2B5EF4-FFF2-40B4-BE49-F238E27FC236}">
              <a16:creationId xmlns:a16="http://schemas.microsoft.com/office/drawing/2014/main" id="{CD081287-F639-4CB4-A7DB-58C7B05A6610}"/>
            </a:ext>
          </a:extLst>
        </xdr:cNvPr>
        <xdr:cNvSpPr>
          <a:spLocks noChangeArrowheads="1"/>
        </xdr:cNvSpPr>
      </xdr:nvSpPr>
      <xdr:spPr bwMode="auto">
        <a:xfrm>
          <a:off x="715356" y="4823526"/>
          <a:ext cx="228600" cy="218017"/>
        </a:xfrm>
        <a:prstGeom prst="ellipse">
          <a:avLst/>
        </a:prstGeom>
        <a:solidFill>
          <a:srgbClr val="00B050"/>
        </a:solidFill>
        <a:ln w="9525">
          <a:solidFill>
            <a:srgbClr val="FF3300"/>
          </a:solidFill>
          <a:round/>
          <a:headEnd/>
          <a:tailEnd/>
        </a:ln>
        <a:effectLst/>
      </xdr:spPr>
      <xdr:txBody>
        <a:bodyPr wrap="square" anchor="ctr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US"/>
        </a:p>
      </xdr:txBody>
    </xdr:sp>
    <xdr:clientData/>
  </xdr:twoCellAnchor>
  <xdr:twoCellAnchor>
    <xdr:from>
      <xdr:col>0</xdr:col>
      <xdr:colOff>323021</xdr:colOff>
      <xdr:row>28</xdr:row>
      <xdr:rowOff>18693</xdr:rowOff>
    </xdr:from>
    <xdr:to>
      <xdr:col>1</xdr:col>
      <xdr:colOff>492802</xdr:colOff>
      <xdr:row>30</xdr:row>
      <xdr:rowOff>7025</xdr:rowOff>
    </xdr:to>
    <xdr:sp macro="" textlink="">
      <xdr:nvSpPr>
        <xdr:cNvPr id="114" name="Text Box 33">
          <a:extLst>
            <a:ext uri="{FF2B5EF4-FFF2-40B4-BE49-F238E27FC236}">
              <a16:creationId xmlns:a16="http://schemas.microsoft.com/office/drawing/2014/main" id="{BB173F14-36C7-4820-A529-CA1A8CFCFDFF}"/>
            </a:ext>
          </a:extLst>
        </xdr:cNvPr>
        <xdr:cNvSpPr txBox="1">
          <a:spLocks noChangeArrowheads="1"/>
        </xdr:cNvSpPr>
      </xdr:nvSpPr>
      <xdr:spPr bwMode="auto">
        <a:xfrm>
          <a:off x="323021" y="5352693"/>
          <a:ext cx="779381" cy="369332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3399FF">
                  <a:alpha val="5000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  <xdr:txBody>
        <a:bodyPr wrap="square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altLang="en-US" b="1"/>
            <a:t>MW B</a:t>
          </a:r>
        </a:p>
      </xdr:txBody>
    </xdr:sp>
    <xdr:clientData/>
  </xdr:twoCellAnchor>
  <xdr:twoCellAnchor>
    <xdr:from>
      <xdr:col>1</xdr:col>
      <xdr:colOff>859513</xdr:colOff>
      <xdr:row>27</xdr:row>
      <xdr:rowOff>30718</xdr:rowOff>
    </xdr:from>
    <xdr:to>
      <xdr:col>1</xdr:col>
      <xdr:colOff>1088113</xdr:colOff>
      <xdr:row>28</xdr:row>
      <xdr:rowOff>68818</xdr:rowOff>
    </xdr:to>
    <xdr:sp macro="" textlink="">
      <xdr:nvSpPr>
        <xdr:cNvPr id="115" name="Oval 114">
          <a:extLst>
            <a:ext uri="{FF2B5EF4-FFF2-40B4-BE49-F238E27FC236}">
              <a16:creationId xmlns:a16="http://schemas.microsoft.com/office/drawing/2014/main" id="{2701CCBD-2BD1-4063-8E90-4F69CD232AD5}"/>
            </a:ext>
          </a:extLst>
        </xdr:cNvPr>
        <xdr:cNvSpPr>
          <a:spLocks noChangeArrowheads="1"/>
        </xdr:cNvSpPr>
      </xdr:nvSpPr>
      <xdr:spPr bwMode="auto">
        <a:xfrm>
          <a:off x="1473346" y="4888468"/>
          <a:ext cx="228600" cy="218017"/>
        </a:xfrm>
        <a:prstGeom prst="ellipse">
          <a:avLst/>
        </a:prstGeom>
        <a:solidFill>
          <a:srgbClr val="00B050"/>
        </a:solidFill>
        <a:ln w="9525">
          <a:solidFill>
            <a:srgbClr val="FF3300"/>
          </a:solidFill>
          <a:round/>
          <a:headEnd/>
          <a:tailEnd/>
        </a:ln>
        <a:effectLst/>
      </xdr:spPr>
      <xdr:txBody>
        <a:bodyPr wrap="square" anchor="ctr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US"/>
        </a:p>
      </xdr:txBody>
    </xdr:sp>
    <xdr:clientData/>
  </xdr:twoCellAnchor>
  <xdr:twoCellAnchor>
    <xdr:from>
      <xdr:col>1</xdr:col>
      <xdr:colOff>526219</xdr:colOff>
      <xdr:row>28</xdr:row>
      <xdr:rowOff>30718</xdr:rowOff>
    </xdr:from>
    <xdr:to>
      <xdr:col>1</xdr:col>
      <xdr:colOff>1297584</xdr:colOff>
      <xdr:row>30</xdr:row>
      <xdr:rowOff>19050</xdr:rowOff>
    </xdr:to>
    <xdr:sp macro="" textlink="">
      <xdr:nvSpPr>
        <xdr:cNvPr id="116" name="Text Box 33">
          <a:extLst>
            <a:ext uri="{FF2B5EF4-FFF2-40B4-BE49-F238E27FC236}">
              <a16:creationId xmlns:a16="http://schemas.microsoft.com/office/drawing/2014/main" id="{D0BDBB12-0A36-48E1-BDEB-470338D0C6C0}"/>
            </a:ext>
          </a:extLst>
        </xdr:cNvPr>
        <xdr:cNvSpPr txBox="1">
          <a:spLocks noChangeArrowheads="1"/>
        </xdr:cNvSpPr>
      </xdr:nvSpPr>
      <xdr:spPr bwMode="auto">
        <a:xfrm>
          <a:off x="1135819" y="5364718"/>
          <a:ext cx="771365" cy="369332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3399FF">
                  <a:alpha val="5000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  <xdr:txBody>
        <a:bodyPr wrap="square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altLang="en-US" b="1"/>
            <a:t>MW C</a:t>
          </a:r>
        </a:p>
      </xdr:txBody>
    </xdr:sp>
    <xdr:clientData/>
  </xdr:twoCellAnchor>
  <xdr:twoCellAnchor>
    <xdr:from>
      <xdr:col>1</xdr:col>
      <xdr:colOff>616015</xdr:colOff>
      <xdr:row>30</xdr:row>
      <xdr:rowOff>65802</xdr:rowOff>
    </xdr:from>
    <xdr:to>
      <xdr:col>1</xdr:col>
      <xdr:colOff>844615</xdr:colOff>
      <xdr:row>31</xdr:row>
      <xdr:rowOff>103902</xdr:rowOff>
    </xdr:to>
    <xdr:sp macro="" textlink="">
      <xdr:nvSpPr>
        <xdr:cNvPr id="117" name="Oval 116">
          <a:extLst>
            <a:ext uri="{FF2B5EF4-FFF2-40B4-BE49-F238E27FC236}">
              <a16:creationId xmlns:a16="http://schemas.microsoft.com/office/drawing/2014/main" id="{C0509910-ACB6-4241-A8CD-F631C403F6D0}"/>
            </a:ext>
          </a:extLst>
        </xdr:cNvPr>
        <xdr:cNvSpPr>
          <a:spLocks noChangeArrowheads="1"/>
        </xdr:cNvSpPr>
      </xdr:nvSpPr>
      <xdr:spPr bwMode="auto">
        <a:xfrm>
          <a:off x="1225615" y="5780802"/>
          <a:ext cx="228600" cy="228600"/>
        </a:xfrm>
        <a:prstGeom prst="ellipse">
          <a:avLst/>
        </a:prstGeom>
        <a:solidFill>
          <a:srgbClr val="00B050"/>
        </a:solidFill>
        <a:ln w="9525">
          <a:solidFill>
            <a:srgbClr val="FF3300"/>
          </a:solidFill>
          <a:round/>
          <a:headEnd/>
          <a:tailEnd/>
        </a:ln>
        <a:effectLst/>
      </xdr:spPr>
      <xdr:txBody>
        <a:bodyPr wrap="square" anchor="ctr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US"/>
        </a:p>
      </xdr:txBody>
    </xdr:sp>
    <xdr:clientData/>
  </xdr:twoCellAnchor>
  <xdr:twoCellAnchor>
    <xdr:from>
      <xdr:col>1</xdr:col>
      <xdr:colOff>271040</xdr:colOff>
      <xdr:row>31</xdr:row>
      <xdr:rowOff>27702</xdr:rowOff>
    </xdr:from>
    <xdr:to>
      <xdr:col>1</xdr:col>
      <xdr:colOff>1192767</xdr:colOff>
      <xdr:row>33</xdr:row>
      <xdr:rowOff>16034</xdr:rowOff>
    </xdr:to>
    <xdr:sp macro="" textlink="">
      <xdr:nvSpPr>
        <xdr:cNvPr id="118" name="Text Box 33">
          <a:extLst>
            <a:ext uri="{FF2B5EF4-FFF2-40B4-BE49-F238E27FC236}">
              <a16:creationId xmlns:a16="http://schemas.microsoft.com/office/drawing/2014/main" id="{71F25028-BA26-4C5F-A4F6-3EA62107AD37}"/>
            </a:ext>
          </a:extLst>
        </xdr:cNvPr>
        <xdr:cNvSpPr txBox="1">
          <a:spLocks noChangeArrowheads="1"/>
        </xdr:cNvSpPr>
      </xdr:nvSpPr>
      <xdr:spPr bwMode="auto">
        <a:xfrm>
          <a:off x="884873" y="5605119"/>
          <a:ext cx="921727" cy="34816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3399FF">
                  <a:alpha val="5000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  <xdr:txBody>
        <a:bodyPr wrap="square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altLang="en-US" b="1"/>
            <a:t>MWabc</a:t>
          </a:r>
        </a:p>
      </xdr:txBody>
    </xdr:sp>
    <xdr:clientData/>
  </xdr:twoCellAnchor>
  <xdr:twoCellAnchor>
    <xdr:from>
      <xdr:col>12</xdr:col>
      <xdr:colOff>31750</xdr:colOff>
      <xdr:row>29</xdr:row>
      <xdr:rowOff>0</xdr:rowOff>
    </xdr:from>
    <xdr:to>
      <xdr:col>17</xdr:col>
      <xdr:colOff>488950</xdr:colOff>
      <xdr:row>37</xdr:row>
      <xdr:rowOff>97000</xdr:rowOff>
    </xdr:to>
    <xdr:grpSp>
      <xdr:nvGrpSpPr>
        <xdr:cNvPr id="125" name="Group 124">
          <a:extLst>
            <a:ext uri="{FF2B5EF4-FFF2-40B4-BE49-F238E27FC236}">
              <a16:creationId xmlns:a16="http://schemas.microsoft.com/office/drawing/2014/main" id="{4FB59011-0ECC-4A04-AB47-C2E6F48C6E54}"/>
            </a:ext>
          </a:extLst>
        </xdr:cNvPr>
        <xdr:cNvGrpSpPr/>
      </xdr:nvGrpSpPr>
      <xdr:grpSpPr>
        <a:xfrm>
          <a:off x="9150350" y="5156200"/>
          <a:ext cx="3505200" cy="1519400"/>
          <a:chOff x="8401050" y="4571093"/>
          <a:chExt cx="3505200" cy="1621000"/>
        </a:xfrm>
      </xdr:grpSpPr>
      <xdr:sp macro="" textlink="">
        <xdr:nvSpPr>
          <xdr:cNvPr id="126" name="Text Box 19">
            <a:extLst>
              <a:ext uri="{FF2B5EF4-FFF2-40B4-BE49-F238E27FC236}">
                <a16:creationId xmlns:a16="http://schemas.microsoft.com/office/drawing/2014/main" id="{5073D79C-47AB-4BD1-AA47-D5EDEBC3FF1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028112" y="5026706"/>
            <a:ext cx="2878138" cy="822325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3399FF">
                    <a:alpha val="50000"/>
                  </a:srgbClr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chemeClr val="tx1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chemeClr val="bg2"/>
                  </a:outerShdw>
                </a:effectLst>
              </a14:hiddenEffects>
            </a:ext>
          </a:extLst>
        </xdr:spPr>
        <xdr:txBody>
          <a:bodyPr wrap="square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altLang="en-US" sz="2400" b="1"/>
              <a:t>Wells added              after l985</a:t>
            </a:r>
          </a:p>
        </xdr:txBody>
      </xdr:sp>
      <xdr:grpSp>
        <xdr:nvGrpSpPr>
          <xdr:cNvPr id="127" name="Group 126">
            <a:extLst>
              <a:ext uri="{FF2B5EF4-FFF2-40B4-BE49-F238E27FC236}">
                <a16:creationId xmlns:a16="http://schemas.microsoft.com/office/drawing/2014/main" id="{C961F1F7-2332-420B-9890-3D5B79329584}"/>
              </a:ext>
            </a:extLst>
          </xdr:cNvPr>
          <xdr:cNvGrpSpPr/>
        </xdr:nvGrpSpPr>
        <xdr:grpSpPr>
          <a:xfrm>
            <a:off x="8401050" y="4571093"/>
            <a:ext cx="2587136" cy="1621000"/>
            <a:chOff x="8401050" y="4571093"/>
            <a:chExt cx="2587136" cy="1621000"/>
          </a:xfrm>
        </xdr:grpSpPr>
        <xdr:sp macro="" textlink="">
          <xdr:nvSpPr>
            <xdr:cNvPr id="128" name="Oval 127">
              <a:extLst>
                <a:ext uri="{FF2B5EF4-FFF2-40B4-BE49-F238E27FC236}">
                  <a16:creationId xmlns:a16="http://schemas.microsoft.com/office/drawing/2014/main" id="{017B83CF-BE1F-42CA-BEE1-F1A2237155F2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8401050" y="5180693"/>
              <a:ext cx="228600" cy="228600"/>
            </a:xfrm>
            <a:prstGeom prst="ellipse">
              <a:avLst/>
            </a:prstGeom>
            <a:solidFill>
              <a:srgbClr val="FF0000"/>
            </a:solidFill>
            <a:ln w="9525">
              <a:solidFill>
                <a:srgbClr val="FF3300"/>
              </a:solidFill>
              <a:round/>
              <a:headEnd/>
              <a:tailEnd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 anchor="ctr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US"/>
            </a:p>
          </xdr:txBody>
        </xdr:sp>
        <xdr:sp macro="" textlink="">
          <xdr:nvSpPr>
            <xdr:cNvPr id="129" name="Oval 128">
              <a:extLst>
                <a:ext uri="{FF2B5EF4-FFF2-40B4-BE49-F238E27FC236}">
                  <a16:creationId xmlns:a16="http://schemas.microsoft.com/office/drawing/2014/main" id="{B792B5E5-34EC-4CCC-847F-E4847E09C0AF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8401050" y="4723493"/>
              <a:ext cx="228600" cy="228600"/>
            </a:xfrm>
            <a:prstGeom prst="ellipse">
              <a:avLst/>
            </a:prstGeom>
            <a:solidFill>
              <a:srgbClr val="3333FF">
                <a:alpha val="50000"/>
              </a:srgbClr>
            </a:solidFill>
            <a:ln w="9525">
              <a:solidFill>
                <a:srgbClr val="FF3300"/>
              </a:solidFill>
              <a:round/>
              <a:headEnd/>
              <a:tailEnd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 anchor="ctr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US"/>
            </a:p>
          </xdr:txBody>
        </xdr:sp>
        <xdr:sp macro="" textlink="">
          <xdr:nvSpPr>
            <xdr:cNvPr id="130" name="Text Box 23">
              <a:extLst>
                <a:ext uri="{FF2B5EF4-FFF2-40B4-BE49-F238E27FC236}">
                  <a16:creationId xmlns:a16="http://schemas.microsoft.com/office/drawing/2014/main" id="{4C831401-FC60-4DEE-AF8C-6B8F4E5FE81F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910638" y="4571093"/>
              <a:ext cx="1909762" cy="519113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rgbClr val="3399FF">
                      <a:alpha val="50000"/>
                    </a:srgbClr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chemeClr val="tx1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en-US" altLang="en-US" sz="2400" b="1"/>
                <a:t>1980</a:t>
              </a:r>
              <a:r>
                <a:rPr lang="en-US" altLang="en-US" sz="2800" b="1"/>
                <a:t> wells</a:t>
              </a:r>
            </a:p>
          </xdr:txBody>
        </xdr:sp>
        <xdr:sp macro="" textlink="">
          <xdr:nvSpPr>
            <xdr:cNvPr id="131" name="Oval 130">
              <a:extLst>
                <a:ext uri="{FF2B5EF4-FFF2-40B4-BE49-F238E27FC236}">
                  <a16:creationId xmlns:a16="http://schemas.microsoft.com/office/drawing/2014/main" id="{21E25EB2-3F4F-498A-9B38-8665839A5343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8401050" y="5846960"/>
              <a:ext cx="228600" cy="228600"/>
            </a:xfrm>
            <a:prstGeom prst="ellipse">
              <a:avLst/>
            </a:prstGeom>
            <a:solidFill>
              <a:srgbClr val="00B050"/>
            </a:solidFill>
            <a:ln w="9525">
              <a:solidFill>
                <a:srgbClr val="FF3300"/>
              </a:solidFill>
              <a:round/>
              <a:headEnd/>
              <a:tailEnd/>
            </a:ln>
            <a:effectLst/>
          </xdr:spPr>
          <xdr:txBody>
            <a:bodyPr wrap="square" anchor="ctr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US"/>
            </a:p>
          </xdr:txBody>
        </xdr:sp>
        <xdr:sp macro="" textlink="">
          <xdr:nvSpPr>
            <xdr:cNvPr id="132" name="Text Box 33">
              <a:extLst>
                <a:ext uri="{FF2B5EF4-FFF2-40B4-BE49-F238E27FC236}">
                  <a16:creationId xmlns:a16="http://schemas.microsoft.com/office/drawing/2014/main" id="{2BE5DD46-88A6-4407-BB0B-9689C2838048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983662" y="5730428"/>
              <a:ext cx="2004524" cy="461665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rgbClr val="3399FF">
                      <a:alpha val="50000"/>
                    </a:srgbClr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chemeClr val="tx1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en-US" altLang="en-US" sz="2400" b="1"/>
                <a:t>Monitor Wells</a:t>
              </a:r>
            </a:p>
          </xdr:txBody>
        </xdr:sp>
      </xdr:grpSp>
    </xdr:grpSp>
    <xdr:clientData/>
  </xdr:twoCellAnchor>
  <xdr:twoCellAnchor>
    <xdr:from>
      <xdr:col>1</xdr:col>
      <xdr:colOff>970719</xdr:colOff>
      <xdr:row>29</xdr:row>
      <xdr:rowOff>5318</xdr:rowOff>
    </xdr:from>
    <xdr:to>
      <xdr:col>2</xdr:col>
      <xdr:colOff>359833</xdr:colOff>
      <xdr:row>31</xdr:row>
      <xdr:rowOff>74083</xdr:rowOff>
    </xdr:to>
    <xdr:sp macro="" textlink="">
      <xdr:nvSpPr>
        <xdr:cNvPr id="141" name="Text Box 33">
          <a:extLst>
            <a:ext uri="{FF2B5EF4-FFF2-40B4-BE49-F238E27FC236}">
              <a16:creationId xmlns:a16="http://schemas.microsoft.com/office/drawing/2014/main" id="{B18E2CD8-0792-4362-A1CB-F76AF7007E63}"/>
            </a:ext>
          </a:extLst>
        </xdr:cNvPr>
        <xdr:cNvSpPr txBox="1">
          <a:spLocks noChangeArrowheads="1"/>
        </xdr:cNvSpPr>
      </xdr:nvSpPr>
      <xdr:spPr bwMode="auto">
        <a:xfrm>
          <a:off x="1584552" y="5222901"/>
          <a:ext cx="923698" cy="428599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3399FF">
                  <a:alpha val="5000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  <xdr:txBody>
        <a:bodyPr wrap="square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altLang="en-US" b="1"/>
            <a:t>MW D</a:t>
          </a:r>
        </a:p>
      </xdr:txBody>
    </xdr:sp>
    <xdr:clientData/>
  </xdr:twoCellAnchor>
  <xdr:twoCellAnchor>
    <xdr:from>
      <xdr:col>1</xdr:col>
      <xdr:colOff>1284963</xdr:colOff>
      <xdr:row>27</xdr:row>
      <xdr:rowOff>170418</xdr:rowOff>
    </xdr:from>
    <xdr:to>
      <xdr:col>1</xdr:col>
      <xdr:colOff>1513563</xdr:colOff>
      <xdr:row>29</xdr:row>
      <xdr:rowOff>18018</xdr:rowOff>
    </xdr:to>
    <xdr:sp macro="" textlink="">
      <xdr:nvSpPr>
        <xdr:cNvPr id="142" name="Oval 141">
          <a:extLst>
            <a:ext uri="{FF2B5EF4-FFF2-40B4-BE49-F238E27FC236}">
              <a16:creationId xmlns:a16="http://schemas.microsoft.com/office/drawing/2014/main" id="{230084EF-5844-4F52-867A-8ADC87B902AF}"/>
            </a:ext>
          </a:extLst>
        </xdr:cNvPr>
        <xdr:cNvSpPr>
          <a:spLocks noChangeArrowheads="1"/>
        </xdr:cNvSpPr>
      </xdr:nvSpPr>
      <xdr:spPr bwMode="auto">
        <a:xfrm>
          <a:off x="1894563" y="5313918"/>
          <a:ext cx="228600" cy="228600"/>
        </a:xfrm>
        <a:prstGeom prst="ellipse">
          <a:avLst/>
        </a:prstGeom>
        <a:solidFill>
          <a:srgbClr val="00B050"/>
        </a:solidFill>
        <a:ln w="9525">
          <a:solidFill>
            <a:srgbClr val="FF3300"/>
          </a:solidFill>
          <a:round/>
          <a:headEnd/>
          <a:tailEnd/>
        </a:ln>
        <a:effectLst/>
      </xdr:spPr>
      <xdr:txBody>
        <a:bodyPr wrap="square" anchor="ctr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30</xdr:row>
      <xdr:rowOff>0</xdr:rowOff>
    </xdr:from>
    <xdr:to>
      <xdr:col>5</xdr:col>
      <xdr:colOff>83484</xdr:colOff>
      <xdr:row>45</xdr:row>
      <xdr:rowOff>140382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FEEC517-07F2-41B6-9291-781E401863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6311900"/>
          <a:ext cx="3652184" cy="2902632"/>
        </a:xfrm>
        <a:prstGeom prst="rect">
          <a:avLst/>
        </a:prstGeom>
      </xdr:spPr>
    </xdr:pic>
    <xdr:clientData/>
  </xdr:twoCellAnchor>
  <xdr:twoCellAnchor editAs="oneCell">
    <xdr:from>
      <xdr:col>5</xdr:col>
      <xdr:colOff>347383</xdr:colOff>
      <xdr:row>30</xdr:row>
      <xdr:rowOff>1</xdr:rowOff>
    </xdr:from>
    <xdr:to>
      <xdr:col>8</xdr:col>
      <xdr:colOff>66675</xdr:colOff>
      <xdr:row>45</xdr:row>
      <xdr:rowOff>134472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67E6608-67D8-44D6-8860-2FA0AF2C1D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916083" y="6311901"/>
          <a:ext cx="2176742" cy="2896721"/>
        </a:xfrm>
        <a:prstGeom prst="rect">
          <a:avLst/>
        </a:prstGeom>
      </xdr:spPr>
    </xdr:pic>
    <xdr:clientData/>
  </xdr:twoCellAnchor>
  <xdr:twoCellAnchor editAs="oneCell">
    <xdr:from>
      <xdr:col>10</xdr:col>
      <xdr:colOff>201706</xdr:colOff>
      <xdr:row>30</xdr:row>
      <xdr:rowOff>0</xdr:rowOff>
    </xdr:from>
    <xdr:to>
      <xdr:col>14</xdr:col>
      <xdr:colOff>262219</xdr:colOff>
      <xdr:row>45</xdr:row>
      <xdr:rowOff>109966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D674095-090B-44DD-9897-78E2B49106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662956" y="6311900"/>
          <a:ext cx="2657663" cy="2872216"/>
        </a:xfrm>
        <a:prstGeom prst="rect">
          <a:avLst/>
        </a:prstGeom>
      </xdr:spPr>
    </xdr:pic>
    <xdr:clientData/>
  </xdr:twoCellAnchor>
  <xdr:twoCellAnchor editAs="oneCell">
    <xdr:from>
      <xdr:col>14</xdr:col>
      <xdr:colOff>616324</xdr:colOff>
      <xdr:row>30</xdr:row>
      <xdr:rowOff>11206</xdr:rowOff>
    </xdr:from>
    <xdr:to>
      <xdr:col>15</xdr:col>
      <xdr:colOff>3922</xdr:colOff>
      <xdr:row>45</xdr:row>
      <xdr:rowOff>106815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503AF57B-8364-4281-B360-C7BD4A27BA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668374" y="6323106"/>
          <a:ext cx="3548" cy="285785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904874</xdr:colOff>
      <xdr:row>6</xdr:row>
      <xdr:rowOff>92075</xdr:rowOff>
    </xdr:from>
    <xdr:to>
      <xdr:col>17</xdr:col>
      <xdr:colOff>495300</xdr:colOff>
      <xdr:row>21</xdr:row>
      <xdr:rowOff>73025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3416F31-B519-4340-8F3F-4532D2B838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1892300</xdr:colOff>
      <xdr:row>5</xdr:row>
      <xdr:rowOff>3175</xdr:rowOff>
    </xdr:from>
    <xdr:to>
      <xdr:col>13</xdr:col>
      <xdr:colOff>501650</xdr:colOff>
      <xdr:row>19</xdr:row>
      <xdr:rowOff>168275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43D33FC6-8197-4A77-9C8E-0DB6615E5A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1638300</xdr:colOff>
      <xdr:row>1</xdr:row>
      <xdr:rowOff>22225</xdr:rowOff>
    </xdr:from>
    <xdr:to>
      <xdr:col>13</xdr:col>
      <xdr:colOff>247650</xdr:colOff>
      <xdr:row>19</xdr:row>
      <xdr:rowOff>3175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745E9E9-6CAA-4554-90E1-719BCC28AA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1235363</xdr:colOff>
      <xdr:row>1</xdr:row>
      <xdr:rowOff>36945</xdr:rowOff>
    </xdr:from>
    <xdr:to>
      <xdr:col>11</xdr:col>
      <xdr:colOff>219363</xdr:colOff>
      <xdr:row>16</xdr:row>
      <xdr:rowOff>9236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239932A-87DC-42F5-B2B2-7A478F2267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7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20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21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22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23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24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25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6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7F1EA9-790C-4652-9FC9-D4D9BB0D8C1A}">
  <dimension ref="A1:B3"/>
  <sheetViews>
    <sheetView workbookViewId="0">
      <selection activeCell="E5" sqref="E5"/>
    </sheetView>
  </sheetViews>
  <sheetFormatPr defaultRowHeight="14.4" x14ac:dyDescent="0.3"/>
  <sheetData>
    <row r="1" spans="1:2" x14ac:dyDescent="0.3">
      <c r="A1">
        <v>1</v>
      </c>
      <c r="B1" t="s">
        <v>379</v>
      </c>
    </row>
    <row r="2" spans="1:2" x14ac:dyDescent="0.3">
      <c r="A2">
        <v>2</v>
      </c>
      <c r="B2" t="s">
        <v>377</v>
      </c>
    </row>
    <row r="3" spans="1:2" x14ac:dyDescent="0.3">
      <c r="A3">
        <v>3</v>
      </c>
      <c r="B3" t="s">
        <v>378</v>
      </c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B3F9A8-3F5C-4653-A049-9B8F70EB2A63}">
  <dimension ref="A1"/>
  <sheetViews>
    <sheetView topLeftCell="H22" zoomScale="70" zoomScaleNormal="70" workbookViewId="0">
      <selection activeCell="AG21" sqref="AG21"/>
    </sheetView>
  </sheetViews>
  <sheetFormatPr defaultRowHeight="14.4" x14ac:dyDescent="0.3"/>
  <sheetData/>
  <pageMargins left="0.7" right="0.7" top="0.75" bottom="0.75" header="0.3" footer="0.3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60027A-3479-4391-87EA-EBD9838FA099}">
  <dimension ref="A1:AM139"/>
  <sheetViews>
    <sheetView zoomScale="60" zoomScaleNormal="60" workbookViewId="0">
      <pane xSplit="9" ySplit="8" topLeftCell="K149" activePane="bottomRight" state="frozen"/>
      <selection pane="topRight" activeCell="J1" sqref="J1"/>
      <selection pane="bottomLeft" activeCell="A9" sqref="A9"/>
      <selection pane="bottomRight" activeCell="L136" sqref="L136"/>
    </sheetView>
  </sheetViews>
  <sheetFormatPr defaultRowHeight="14.4" x14ac:dyDescent="0.3"/>
  <cols>
    <col min="1" max="1" width="11.77734375" style="113" customWidth="1"/>
    <col min="2" max="3" width="13.5546875" customWidth="1"/>
    <col min="4" max="4" width="16.5546875" customWidth="1"/>
    <col min="5" max="7" width="18.21875" customWidth="1"/>
    <col min="8" max="18" width="13.5546875" customWidth="1"/>
    <col min="19" max="19" width="16.21875" customWidth="1"/>
    <col min="20" max="20" width="11.5546875" style="26" customWidth="1"/>
    <col min="24" max="24" width="3.5546875" customWidth="1"/>
  </cols>
  <sheetData>
    <row r="1" spans="1:39" x14ac:dyDescent="0.3">
      <c r="V1" s="27"/>
    </row>
    <row r="2" spans="1:39" s="35" customFormat="1" ht="15.6" x14ac:dyDescent="0.3">
      <c r="A2" s="111"/>
      <c r="B2" s="33"/>
      <c r="C2" s="33"/>
      <c r="D2" s="34"/>
      <c r="E2" s="32"/>
      <c r="F2" s="32"/>
      <c r="G2" s="32"/>
      <c r="H2" s="32"/>
      <c r="I2" s="32"/>
      <c r="J2" s="33"/>
      <c r="K2" s="33"/>
      <c r="L2" s="33"/>
      <c r="M2" s="33"/>
      <c r="N2" s="33"/>
      <c r="O2" s="33"/>
      <c r="P2" s="33"/>
      <c r="Q2" s="33"/>
      <c r="R2" s="32"/>
      <c r="T2" s="32"/>
      <c r="V2" s="28"/>
    </row>
    <row r="3" spans="1:39" s="119" customFormat="1" ht="118.2" customHeight="1" x14ac:dyDescent="0.3">
      <c r="A3" s="115"/>
      <c r="B3" s="116" t="s">
        <v>65</v>
      </c>
      <c r="C3" s="116" t="s">
        <v>76</v>
      </c>
      <c r="D3" s="117" t="s">
        <v>188</v>
      </c>
      <c r="E3" s="118" t="s">
        <v>73</v>
      </c>
      <c r="F3" s="118" t="s">
        <v>232</v>
      </c>
      <c r="G3" s="118" t="s">
        <v>235</v>
      </c>
      <c r="H3" s="118" t="str">
        <f>'Data Input'!H2</f>
        <v>Mid Sweetbay</v>
      </c>
      <c r="I3" s="118" t="s">
        <v>236</v>
      </c>
      <c r="J3" s="116" t="s">
        <v>67</v>
      </c>
      <c r="K3" s="116" t="s">
        <v>68</v>
      </c>
      <c r="L3" s="116" t="s">
        <v>69</v>
      </c>
      <c r="M3" s="116" t="s">
        <v>75</v>
      </c>
      <c r="N3" s="116" t="s">
        <v>71</v>
      </c>
      <c r="O3" s="116" t="s">
        <v>72</v>
      </c>
      <c r="P3" s="116" t="s">
        <v>70</v>
      </c>
      <c r="Q3" s="116" t="s">
        <v>74</v>
      </c>
      <c r="R3" s="115" t="s">
        <v>116</v>
      </c>
      <c r="S3" s="115" t="s">
        <v>134</v>
      </c>
      <c r="T3" s="119" t="s">
        <v>184</v>
      </c>
      <c r="V3" s="120"/>
      <c r="Z3" s="119" t="s">
        <v>185</v>
      </c>
      <c r="AB3" s="114"/>
      <c r="AC3" s="114"/>
      <c r="AD3" s="114"/>
      <c r="AE3" s="114"/>
      <c r="AF3" s="114"/>
      <c r="AG3" s="114"/>
      <c r="AH3" s="114"/>
      <c r="AI3" s="114"/>
      <c r="AJ3" s="114"/>
      <c r="AK3" s="114"/>
      <c r="AL3" s="114"/>
      <c r="AM3" s="114"/>
    </row>
    <row r="4" spans="1:39" s="168" customFormat="1" ht="15.6" x14ac:dyDescent="0.3">
      <c r="A4" s="174"/>
      <c r="B4" s="171">
        <v>1</v>
      </c>
      <c r="C4" s="169">
        <v>2</v>
      </c>
      <c r="D4" s="167">
        <v>3</v>
      </c>
      <c r="E4" s="174">
        <v>4</v>
      </c>
      <c r="F4" s="174">
        <v>6</v>
      </c>
      <c r="G4" s="174">
        <v>7</v>
      </c>
      <c r="H4" s="174">
        <v>8</v>
      </c>
      <c r="I4" s="174">
        <v>10</v>
      </c>
      <c r="J4" s="165">
        <v>11</v>
      </c>
      <c r="K4" s="177">
        <v>12</v>
      </c>
      <c r="L4" s="165">
        <v>13</v>
      </c>
      <c r="M4" s="177">
        <v>15</v>
      </c>
      <c r="N4" s="165">
        <v>16</v>
      </c>
      <c r="O4" s="177">
        <v>17</v>
      </c>
      <c r="P4" s="165">
        <v>22</v>
      </c>
      <c r="Q4" s="175" t="s">
        <v>263</v>
      </c>
      <c r="R4" s="173"/>
      <c r="S4" s="170"/>
      <c r="T4" s="173"/>
      <c r="V4" s="166"/>
      <c r="AB4" s="176"/>
      <c r="AC4" s="176"/>
      <c r="AD4" s="176"/>
      <c r="AE4" s="176"/>
      <c r="AF4" s="176"/>
      <c r="AG4" s="176"/>
      <c r="AH4" s="176"/>
      <c r="AI4" s="176"/>
      <c r="AJ4" s="176"/>
      <c r="AK4" s="176"/>
      <c r="AL4" s="176"/>
      <c r="AM4" s="176"/>
    </row>
    <row r="5" spans="1:39" s="35" customFormat="1" x14ac:dyDescent="0.3">
      <c r="A5" s="112">
        <f>'Data Input'!A5</f>
        <v>44341</v>
      </c>
      <c r="B5" s="172">
        <f>('Data Input'!B5-'Data Input'!B4)</f>
        <v>448190</v>
      </c>
      <c r="C5" s="172">
        <f>('Data Input'!C5-'Data Input'!C4)</f>
        <v>208600</v>
      </c>
      <c r="D5" s="172">
        <f>('Data Input'!D5-'Data Input'!D4)</f>
        <v>0</v>
      </c>
      <c r="E5" s="172">
        <f>('Data Input'!E5-'Data Input'!E4)</f>
        <v>0</v>
      </c>
      <c r="F5" s="172">
        <f>('Data Input'!F5-'Data Input'!F4)</f>
        <v>0</v>
      </c>
      <c r="G5" s="172">
        <f>('Data Input'!G5-'Data Input'!G4)</f>
        <v>55870</v>
      </c>
      <c r="H5" s="172">
        <f>('Data Input'!H5-'Data Input'!H4)</f>
        <v>0</v>
      </c>
      <c r="I5" s="172">
        <f>('Data Input'!J5-'Data Input'!J4)</f>
        <v>0</v>
      </c>
      <c r="J5" s="172">
        <f>('Data Input'!K5-'Data Input'!K4)</f>
        <v>116370</v>
      </c>
      <c r="K5" s="172">
        <f>('Data Input'!L5-'Data Input'!L4)</f>
        <v>169660</v>
      </c>
      <c r="L5" s="172">
        <f>('Data Input'!M5-'Data Input'!M4)</f>
        <v>150790</v>
      </c>
      <c r="M5" s="172">
        <f>('Data Input'!N5-'Data Input'!N4)</f>
        <v>196820</v>
      </c>
      <c r="N5" s="172">
        <f>('Data Input'!O5-'Data Input'!O4)</f>
        <v>159720</v>
      </c>
      <c r="O5" s="172">
        <f>('Data Input'!P5-'Data Input'!P4)</f>
        <v>13820</v>
      </c>
      <c r="P5" s="172">
        <f>('Data Input'!U5-'Data Input'!U4)</f>
        <v>104640</v>
      </c>
      <c r="Q5" s="172">
        <f>('Data Input'!T5-'Data Input'!T4)</f>
        <v>0</v>
      </c>
      <c r="R5" s="172">
        <f>SUM(B5:Q5)</f>
        <v>1624480</v>
      </c>
      <c r="S5" s="172">
        <f>('Data Input'!X5-'Data Input'!X4)</f>
        <v>0</v>
      </c>
      <c r="T5" s="172">
        <f>R5-S5</f>
        <v>1624480</v>
      </c>
      <c r="V5" s="27"/>
      <c r="AB5"/>
      <c r="AC5"/>
      <c r="AD5"/>
      <c r="AE5"/>
      <c r="AF5"/>
      <c r="AG5"/>
      <c r="AH5"/>
      <c r="AI5"/>
      <c r="AJ5"/>
      <c r="AK5"/>
      <c r="AL5"/>
      <c r="AM5"/>
    </row>
    <row r="6" spans="1:39" s="35" customFormat="1" x14ac:dyDescent="0.3">
      <c r="A6" s="112">
        <f>'Data Input'!A6</f>
        <v>44348</v>
      </c>
      <c r="B6" s="172">
        <f>('Data Input'!B6-'Data Input'!B5)</f>
        <v>199650</v>
      </c>
      <c r="C6" s="172">
        <f>('Data Input'!C6-'Data Input'!C5)</f>
        <v>82730</v>
      </c>
      <c r="D6" s="172">
        <f>('Data Input'!D6-'Data Input'!D5)</f>
        <v>0</v>
      </c>
      <c r="E6" s="172">
        <f>('Data Input'!E6-'Data Input'!E5)</f>
        <v>0</v>
      </c>
      <c r="F6" s="172">
        <f>('Data Input'!F6-'Data Input'!F5)</f>
        <v>0</v>
      </c>
      <c r="G6" s="172">
        <f>('Data Input'!G6-'Data Input'!G5)</f>
        <v>26080</v>
      </c>
      <c r="H6" s="172">
        <f>('Data Input'!H6-'Data Input'!H5)</f>
        <v>0</v>
      </c>
      <c r="I6" s="172">
        <f>('Data Input'!J6-'Data Input'!J5)</f>
        <v>0</v>
      </c>
      <c r="J6" s="172">
        <f>('Data Input'!K6-'Data Input'!K5)</f>
        <v>54620</v>
      </c>
      <c r="K6" s="172">
        <f>('Data Input'!L6-'Data Input'!L5)</f>
        <v>84530</v>
      </c>
      <c r="L6" s="172">
        <f>('Data Input'!M6-'Data Input'!M5)</f>
        <v>79110</v>
      </c>
      <c r="M6" s="172">
        <f>('Data Input'!N6-'Data Input'!N5)</f>
        <v>90080</v>
      </c>
      <c r="N6" s="172">
        <f>('Data Input'!O6-'Data Input'!O5)</f>
        <v>78090</v>
      </c>
      <c r="O6" s="172">
        <f>('Data Input'!P6-'Data Input'!P5)</f>
        <v>6580</v>
      </c>
      <c r="P6" s="172">
        <f>('Data Input'!U6-'Data Input'!U5)</f>
        <v>52850</v>
      </c>
      <c r="Q6" s="172">
        <f>('Data Input'!T6-'Data Input'!T5)</f>
        <v>0</v>
      </c>
      <c r="R6" s="172">
        <f t="shared" ref="R6:R69" si="0">SUM(B6:Q6)</f>
        <v>754320</v>
      </c>
      <c r="S6" s="172">
        <f>('Data Input'!X6-'Data Input'!X5)</f>
        <v>0</v>
      </c>
      <c r="T6" s="172">
        <f t="shared" ref="T6:T69" si="1">R6-S6</f>
        <v>754320</v>
      </c>
      <c r="V6" s="27"/>
      <c r="AB6"/>
      <c r="AC6"/>
      <c r="AD6"/>
      <c r="AE6"/>
      <c r="AF6"/>
      <c r="AG6"/>
      <c r="AH6"/>
      <c r="AI6"/>
      <c r="AJ6"/>
      <c r="AK6"/>
      <c r="AL6"/>
      <c r="AM6"/>
    </row>
    <row r="7" spans="1:39" s="35" customFormat="1" x14ac:dyDescent="0.3">
      <c r="A7" s="112">
        <f>'Data Input'!A7</f>
        <v>44355</v>
      </c>
      <c r="B7" s="172">
        <f>('Data Input'!B7-'Data Input'!B6)</f>
        <v>202250</v>
      </c>
      <c r="C7" s="172">
        <f>('Data Input'!C7-'Data Input'!C6)</f>
        <v>80200</v>
      </c>
      <c r="D7" s="172">
        <f>('Data Input'!D7-'Data Input'!D6)</f>
        <v>0</v>
      </c>
      <c r="E7" s="172">
        <f>('Data Input'!E7-'Data Input'!E6)</f>
        <v>0</v>
      </c>
      <c r="F7" s="172">
        <f>('Data Input'!F7-'Data Input'!F6)</f>
        <v>0</v>
      </c>
      <c r="G7" s="172">
        <f>('Data Input'!G7-'Data Input'!G6)</f>
        <v>26700</v>
      </c>
      <c r="H7" s="172">
        <f>('Data Input'!H7-'Data Input'!H6)</f>
        <v>0</v>
      </c>
      <c r="I7" s="172">
        <f>('Data Input'!J7-'Data Input'!J6)</f>
        <v>0</v>
      </c>
      <c r="J7" s="172">
        <f>('Data Input'!K7-'Data Input'!K6)</f>
        <v>60400</v>
      </c>
      <c r="K7" s="172">
        <f>('Data Input'!L7-'Data Input'!L6)</f>
        <v>85340</v>
      </c>
      <c r="L7" s="172">
        <f>('Data Input'!M7-'Data Input'!M6)</f>
        <v>76420</v>
      </c>
      <c r="M7" s="172">
        <f>('Data Input'!N7-'Data Input'!N6)</f>
        <v>82100</v>
      </c>
      <c r="N7" s="172">
        <f>('Data Input'!O7-'Data Input'!O6)</f>
        <v>78570</v>
      </c>
      <c r="O7" s="172">
        <f>('Data Input'!P7-'Data Input'!P6)</f>
        <v>6560</v>
      </c>
      <c r="P7" s="172">
        <f>('Data Input'!U7-'Data Input'!U6)</f>
        <v>51790</v>
      </c>
      <c r="Q7" s="172">
        <f>('Data Input'!T7-'Data Input'!T6)</f>
        <v>0</v>
      </c>
      <c r="R7" s="172">
        <f t="shared" si="0"/>
        <v>750330</v>
      </c>
      <c r="S7" s="172">
        <f>('Data Input'!X7-'Data Input'!X6)</f>
        <v>0</v>
      </c>
      <c r="T7" s="172">
        <f t="shared" si="1"/>
        <v>750330</v>
      </c>
      <c r="V7" s="27"/>
      <c r="AB7"/>
      <c r="AC7"/>
      <c r="AD7"/>
      <c r="AE7"/>
      <c r="AF7"/>
      <c r="AG7"/>
      <c r="AH7"/>
      <c r="AI7"/>
      <c r="AJ7"/>
      <c r="AK7"/>
      <c r="AL7"/>
      <c r="AM7"/>
    </row>
    <row r="8" spans="1:39" s="35" customFormat="1" x14ac:dyDescent="0.3">
      <c r="A8" s="112">
        <f>'Data Input'!A8</f>
        <v>44362</v>
      </c>
      <c r="B8" s="172">
        <f>('Data Input'!B8-'Data Input'!B7)</f>
        <v>200730</v>
      </c>
      <c r="C8" s="172">
        <f>('Data Input'!C8-'Data Input'!C7)</f>
        <v>76760</v>
      </c>
      <c r="D8" s="172">
        <f>('Data Input'!D8-'Data Input'!D7)</f>
        <v>0</v>
      </c>
      <c r="E8" s="172">
        <f>('Data Input'!E8-'Data Input'!E7)</f>
        <v>0</v>
      </c>
      <c r="F8" s="172">
        <f>('Data Input'!F8-'Data Input'!F7)</f>
        <v>0</v>
      </c>
      <c r="G8" s="172">
        <f>('Data Input'!G8-'Data Input'!G7)</f>
        <v>25210</v>
      </c>
      <c r="H8" s="172">
        <f>('Data Input'!H8-'Data Input'!H7)</f>
        <v>0</v>
      </c>
      <c r="I8" s="172">
        <f>('Data Input'!J8-'Data Input'!J7)</f>
        <v>0</v>
      </c>
      <c r="J8" s="172">
        <f>('Data Input'!K8-'Data Input'!K7)</f>
        <v>66690</v>
      </c>
      <c r="K8" s="172">
        <f>('Data Input'!L8-'Data Input'!L7)</f>
        <v>86600</v>
      </c>
      <c r="L8" s="172">
        <f>('Data Input'!M8-'Data Input'!M7)</f>
        <v>76910</v>
      </c>
      <c r="M8" s="172">
        <f>('Data Input'!N8-'Data Input'!N7)</f>
        <v>74360</v>
      </c>
      <c r="N8" s="172">
        <f>('Data Input'!O8-'Data Input'!O7)</f>
        <v>79080</v>
      </c>
      <c r="O8" s="172">
        <f>('Data Input'!P8-'Data Input'!P7)</f>
        <v>6600</v>
      </c>
      <c r="P8" s="172">
        <f>('Data Input'!U8-'Data Input'!U7)</f>
        <v>51050</v>
      </c>
      <c r="Q8" s="172">
        <f>('Data Input'!T8-'Data Input'!T7)</f>
        <v>0</v>
      </c>
      <c r="R8" s="172">
        <f t="shared" si="0"/>
        <v>743990</v>
      </c>
      <c r="S8" s="172">
        <f>('Data Input'!X8-'Data Input'!X7)</f>
        <v>0</v>
      </c>
      <c r="T8" s="172">
        <f t="shared" si="1"/>
        <v>743990</v>
      </c>
      <c r="V8" s="27"/>
      <c r="AB8"/>
      <c r="AC8"/>
      <c r="AD8"/>
      <c r="AE8"/>
      <c r="AF8"/>
      <c r="AG8"/>
      <c r="AH8"/>
      <c r="AI8"/>
      <c r="AJ8"/>
      <c r="AK8"/>
      <c r="AL8"/>
      <c r="AM8"/>
    </row>
    <row r="9" spans="1:39" s="35" customFormat="1" x14ac:dyDescent="0.3">
      <c r="A9" s="112">
        <f>'Data Input'!A9</f>
        <v>44369</v>
      </c>
      <c r="B9" s="172">
        <f>('Data Input'!B9-'Data Input'!B8)</f>
        <v>195150</v>
      </c>
      <c r="C9" s="172">
        <f>('Data Input'!C9-'Data Input'!C8)</f>
        <v>72800</v>
      </c>
      <c r="D9" s="172">
        <f>('Data Input'!D9-'Data Input'!D8)</f>
        <v>0</v>
      </c>
      <c r="E9" s="172">
        <f>('Data Input'!E9-'Data Input'!E8)</f>
        <v>0</v>
      </c>
      <c r="F9" s="172">
        <f>('Data Input'!F9-'Data Input'!F8)</f>
        <v>0</v>
      </c>
      <c r="G9" s="172">
        <f>('Data Input'!G9-'Data Input'!G8)</f>
        <v>24070</v>
      </c>
      <c r="H9" s="172">
        <f>('Data Input'!H9-'Data Input'!H8)</f>
        <v>0</v>
      </c>
      <c r="I9" s="172">
        <f>('Data Input'!J9-'Data Input'!J8)</f>
        <v>0</v>
      </c>
      <c r="J9" s="172">
        <f>('Data Input'!K9-'Data Input'!K8)</f>
        <v>63620</v>
      </c>
      <c r="K9" s="172">
        <f>('Data Input'!L9-'Data Input'!L8)</f>
        <v>85860</v>
      </c>
      <c r="L9" s="172">
        <f>('Data Input'!M9-'Data Input'!M8)</f>
        <v>116100</v>
      </c>
      <c r="M9" s="172">
        <f>('Data Input'!N9-'Data Input'!N8)</f>
        <v>68490</v>
      </c>
      <c r="N9" s="172">
        <f>('Data Input'!O9-'Data Input'!O8)</f>
        <v>78390</v>
      </c>
      <c r="O9" s="172">
        <f>('Data Input'!P9-'Data Input'!P8)</f>
        <v>6400</v>
      </c>
      <c r="P9" s="172">
        <f>('Data Input'!U9-'Data Input'!U8)</f>
        <v>49120</v>
      </c>
      <c r="Q9" s="172">
        <f>('Data Input'!T9-'Data Input'!T8)</f>
        <v>0</v>
      </c>
      <c r="R9" s="172">
        <f t="shared" si="0"/>
        <v>760000</v>
      </c>
      <c r="S9" s="172">
        <f>('Data Input'!X9-'Data Input'!X8)</f>
        <v>0</v>
      </c>
      <c r="T9" s="172">
        <f t="shared" si="1"/>
        <v>760000</v>
      </c>
      <c r="V9" s="27"/>
      <c r="AB9"/>
      <c r="AC9"/>
      <c r="AD9"/>
      <c r="AE9"/>
      <c r="AF9"/>
      <c r="AG9"/>
      <c r="AH9"/>
      <c r="AI9"/>
      <c r="AJ9"/>
      <c r="AK9"/>
      <c r="AL9"/>
      <c r="AM9"/>
    </row>
    <row r="10" spans="1:39" s="35" customFormat="1" x14ac:dyDescent="0.3">
      <c r="A10" s="112">
        <f>'Data Input'!A10</f>
        <v>44376</v>
      </c>
      <c r="B10" s="172">
        <f>('Data Input'!B10-'Data Input'!B9)</f>
        <v>49400</v>
      </c>
      <c r="C10" s="172">
        <f>('Data Input'!C10-'Data Input'!C9)</f>
        <v>69940</v>
      </c>
      <c r="D10" s="172">
        <f>('Data Input'!D10-'Data Input'!D9)</f>
        <v>0</v>
      </c>
      <c r="E10" s="172">
        <f>('Data Input'!E10-'Data Input'!E9)</f>
        <v>0</v>
      </c>
      <c r="F10" s="172">
        <f>('Data Input'!F10-'Data Input'!F9)</f>
        <v>0</v>
      </c>
      <c r="G10" s="172">
        <f>('Data Input'!G10-'Data Input'!G9)</f>
        <v>19480</v>
      </c>
      <c r="H10" s="172">
        <f>('Data Input'!H10-'Data Input'!H9)</f>
        <v>0</v>
      </c>
      <c r="I10" s="172">
        <f>('Data Input'!J10-'Data Input'!J9)</f>
        <v>0</v>
      </c>
      <c r="J10" s="172">
        <f>('Data Input'!K10-'Data Input'!K9)</f>
        <v>64820</v>
      </c>
      <c r="K10" s="172">
        <f>('Data Input'!L10-'Data Input'!L9)</f>
        <v>82850</v>
      </c>
      <c r="L10" s="172">
        <f>('Data Input'!M10-'Data Input'!M9)</f>
        <v>36550</v>
      </c>
      <c r="M10" s="172">
        <f>('Data Input'!N10-'Data Input'!N9)</f>
        <v>74850</v>
      </c>
      <c r="N10" s="172">
        <f>('Data Input'!O10-'Data Input'!O9)</f>
        <v>77890</v>
      </c>
      <c r="O10" s="172">
        <f>('Data Input'!P10-'Data Input'!P9)</f>
        <v>2930</v>
      </c>
      <c r="P10" s="172">
        <f>('Data Input'!U10-'Data Input'!U9)</f>
        <v>48330</v>
      </c>
      <c r="Q10" s="172">
        <f>('Data Input'!T10-'Data Input'!T9)</f>
        <v>0</v>
      </c>
      <c r="R10" s="172">
        <f t="shared" si="0"/>
        <v>527040</v>
      </c>
      <c r="S10" s="172">
        <f>('Data Input'!X10-'Data Input'!X9)</f>
        <v>0</v>
      </c>
      <c r="T10" s="172">
        <f t="shared" si="1"/>
        <v>527040</v>
      </c>
      <c r="V10" s="27"/>
      <c r="AB10"/>
      <c r="AC10"/>
      <c r="AD10"/>
      <c r="AE10"/>
      <c r="AF10"/>
      <c r="AG10"/>
      <c r="AH10"/>
      <c r="AI10"/>
      <c r="AJ10"/>
      <c r="AK10"/>
      <c r="AL10"/>
      <c r="AM10"/>
    </row>
    <row r="11" spans="1:39" s="35" customFormat="1" x14ac:dyDescent="0.3">
      <c r="A11" s="112">
        <f>'Data Input'!A11</f>
        <v>44383</v>
      </c>
      <c r="B11" s="172">
        <f>('Data Input'!B11-'Data Input'!B10)</f>
        <v>0</v>
      </c>
      <c r="C11" s="172">
        <f>('Data Input'!C11-'Data Input'!C10)</f>
        <v>63000</v>
      </c>
      <c r="D11" s="172">
        <f>('Data Input'!D11-'Data Input'!D10)</f>
        <v>0</v>
      </c>
      <c r="E11" s="172">
        <f>('Data Input'!E11-'Data Input'!E10)</f>
        <v>0</v>
      </c>
      <c r="F11" s="172">
        <f>('Data Input'!F11-'Data Input'!F10)</f>
        <v>0</v>
      </c>
      <c r="G11" s="172">
        <f>('Data Input'!G11-'Data Input'!G10)</f>
        <v>26460</v>
      </c>
      <c r="H11" s="172">
        <f>('Data Input'!H11-'Data Input'!H10)</f>
        <v>0</v>
      </c>
      <c r="I11" s="172">
        <f>('Data Input'!J11-'Data Input'!J10)</f>
        <v>0</v>
      </c>
      <c r="J11" s="172">
        <f>('Data Input'!K11-'Data Input'!K10)</f>
        <v>66500</v>
      </c>
      <c r="K11" s="172">
        <f>('Data Input'!L11-'Data Input'!L10)</f>
        <v>80790</v>
      </c>
      <c r="L11" s="172">
        <f>('Data Input'!M11-'Data Input'!M10)</f>
        <v>76050</v>
      </c>
      <c r="M11" s="172">
        <f>('Data Input'!N11-'Data Input'!N10)</f>
        <v>83740</v>
      </c>
      <c r="N11" s="172">
        <f>('Data Input'!O11-'Data Input'!O10)</f>
        <v>76800</v>
      </c>
      <c r="O11" s="172">
        <f>('Data Input'!P11-'Data Input'!P10)</f>
        <v>0</v>
      </c>
      <c r="P11" s="172">
        <f>('Data Input'!U11-'Data Input'!U10)</f>
        <v>43990</v>
      </c>
      <c r="Q11" s="172">
        <f>('Data Input'!T11-'Data Input'!T10)</f>
        <v>0</v>
      </c>
      <c r="R11" s="172">
        <f t="shared" si="0"/>
        <v>517330</v>
      </c>
      <c r="S11" s="172">
        <f>('Data Input'!X11-'Data Input'!X10)</f>
        <v>0</v>
      </c>
      <c r="T11" s="172">
        <f t="shared" si="1"/>
        <v>517330</v>
      </c>
      <c r="V11" s="27"/>
      <c r="AB11"/>
      <c r="AC11"/>
      <c r="AD11"/>
      <c r="AE11"/>
      <c r="AF11"/>
      <c r="AG11"/>
      <c r="AH11"/>
      <c r="AI11"/>
      <c r="AJ11"/>
      <c r="AK11"/>
      <c r="AL11"/>
      <c r="AM11"/>
    </row>
    <row r="12" spans="1:39" s="35" customFormat="1" x14ac:dyDescent="0.3">
      <c r="A12" s="112">
        <f>'Data Input'!A12</f>
        <v>44390</v>
      </c>
      <c r="B12" s="172">
        <f>('Data Input'!B12-'Data Input'!B11)</f>
        <v>0</v>
      </c>
      <c r="C12" s="172">
        <f>('Data Input'!C12-'Data Input'!C11)</f>
        <v>57340</v>
      </c>
      <c r="D12" s="172">
        <f>('Data Input'!D12-'Data Input'!D11)</f>
        <v>0</v>
      </c>
      <c r="E12" s="172">
        <f>('Data Input'!E12-'Data Input'!E11)</f>
        <v>0</v>
      </c>
      <c r="F12" s="172">
        <f>('Data Input'!F12-'Data Input'!F11)</f>
        <v>0</v>
      </c>
      <c r="G12" s="172">
        <f>('Data Input'!G12-'Data Input'!G11)</f>
        <v>20990</v>
      </c>
      <c r="H12" s="172">
        <f>('Data Input'!H12-'Data Input'!H11)</f>
        <v>0</v>
      </c>
      <c r="I12" s="172">
        <f>('Data Input'!J12-'Data Input'!J11)</f>
        <v>0</v>
      </c>
      <c r="J12" s="172">
        <f>('Data Input'!K12-'Data Input'!K11)</f>
        <v>64050</v>
      </c>
      <c r="K12" s="172">
        <f>('Data Input'!L12-'Data Input'!L11)</f>
        <v>80530</v>
      </c>
      <c r="L12" s="172">
        <f>('Data Input'!M12-'Data Input'!M11)</f>
        <v>66200</v>
      </c>
      <c r="M12" s="172">
        <f>('Data Input'!N12-'Data Input'!N11)</f>
        <v>86790</v>
      </c>
      <c r="N12" s="172">
        <f>('Data Input'!O12-'Data Input'!O11)</f>
        <v>76110</v>
      </c>
      <c r="O12" s="172">
        <f>('Data Input'!P12-'Data Input'!P11)</f>
        <v>13520</v>
      </c>
      <c r="P12" s="172">
        <f>('Data Input'!U12-'Data Input'!U11)</f>
        <v>47100</v>
      </c>
      <c r="Q12" s="172">
        <f>('Data Input'!T12-'Data Input'!T11)</f>
        <v>0</v>
      </c>
      <c r="R12" s="172">
        <f t="shared" si="0"/>
        <v>512630</v>
      </c>
      <c r="S12" s="172">
        <f>('Data Input'!X12-'Data Input'!X11)</f>
        <v>0</v>
      </c>
      <c r="T12" s="172">
        <f t="shared" si="1"/>
        <v>512630</v>
      </c>
      <c r="V12" s="27"/>
      <c r="AB12"/>
      <c r="AC12"/>
      <c r="AD12"/>
      <c r="AE12"/>
      <c r="AF12"/>
      <c r="AG12"/>
      <c r="AH12"/>
      <c r="AI12"/>
      <c r="AJ12"/>
      <c r="AK12"/>
      <c r="AL12"/>
      <c r="AM12"/>
    </row>
    <row r="13" spans="1:39" s="35" customFormat="1" x14ac:dyDescent="0.3">
      <c r="A13" s="112">
        <f>'Data Input'!A13</f>
        <v>44397</v>
      </c>
      <c r="B13" s="172">
        <f>('Data Input'!B13-'Data Input'!B12)</f>
        <v>0</v>
      </c>
      <c r="C13" s="172">
        <f>('Data Input'!C13-'Data Input'!C12)</f>
        <v>53150</v>
      </c>
      <c r="D13" s="172">
        <f>('Data Input'!D13-'Data Input'!D12)</f>
        <v>0</v>
      </c>
      <c r="E13" s="172">
        <f>('Data Input'!E13-'Data Input'!E12)</f>
        <v>0</v>
      </c>
      <c r="F13" s="172">
        <f>('Data Input'!F13-'Data Input'!F12)</f>
        <v>0</v>
      </c>
      <c r="G13" s="172">
        <f>('Data Input'!G13-'Data Input'!G12)</f>
        <v>14820</v>
      </c>
      <c r="H13" s="172">
        <f>('Data Input'!H13-'Data Input'!H12)</f>
        <v>0</v>
      </c>
      <c r="I13" s="172">
        <f>('Data Input'!J13-'Data Input'!J12)</f>
        <v>0</v>
      </c>
      <c r="J13" s="172">
        <f>('Data Input'!K13-'Data Input'!K12)</f>
        <v>66170</v>
      </c>
      <c r="K13" s="172">
        <f>('Data Input'!L13-'Data Input'!L12)</f>
        <v>81760</v>
      </c>
      <c r="L13" s="172">
        <f>('Data Input'!M13-'Data Input'!M12)</f>
        <v>85340</v>
      </c>
      <c r="M13" s="172">
        <f>('Data Input'!N13-'Data Input'!N12)</f>
        <v>45100</v>
      </c>
      <c r="N13" s="172">
        <f>('Data Input'!O13-'Data Input'!O12)</f>
        <v>72810</v>
      </c>
      <c r="O13" s="172">
        <f>('Data Input'!P13-'Data Input'!P12)</f>
        <v>13020</v>
      </c>
      <c r="P13" s="172">
        <f>('Data Input'!U13-'Data Input'!U12)</f>
        <v>4080</v>
      </c>
      <c r="Q13" s="172">
        <f>('Data Input'!T13-'Data Input'!T12)</f>
        <v>0</v>
      </c>
      <c r="R13" s="172">
        <f t="shared" si="0"/>
        <v>436250</v>
      </c>
      <c r="S13" s="172">
        <f>('Data Input'!X13-'Data Input'!X12)</f>
        <v>0</v>
      </c>
      <c r="T13" s="172">
        <f t="shared" si="1"/>
        <v>436250</v>
      </c>
      <c r="V13" s="27"/>
      <c r="AB13"/>
      <c r="AC13"/>
      <c r="AD13"/>
      <c r="AE13"/>
      <c r="AF13"/>
      <c r="AG13"/>
      <c r="AH13"/>
      <c r="AI13"/>
      <c r="AJ13"/>
      <c r="AK13"/>
      <c r="AL13"/>
      <c r="AM13"/>
    </row>
    <row r="14" spans="1:39" s="35" customFormat="1" x14ac:dyDescent="0.3">
      <c r="A14" s="112">
        <f>'Data Input'!A14</f>
        <v>44404</v>
      </c>
      <c r="B14" s="172">
        <f>('Data Input'!B14-'Data Input'!B13)</f>
        <v>0</v>
      </c>
      <c r="C14" s="172">
        <f>('Data Input'!C14-'Data Input'!C13)</f>
        <v>51240</v>
      </c>
      <c r="D14" s="172">
        <f>('Data Input'!D14-'Data Input'!D13)</f>
        <v>0</v>
      </c>
      <c r="E14" s="172">
        <f>('Data Input'!E14-'Data Input'!E13)</f>
        <v>0</v>
      </c>
      <c r="F14" s="172">
        <f>('Data Input'!F14-'Data Input'!F13)</f>
        <v>0</v>
      </c>
      <c r="G14" s="172">
        <f>('Data Input'!G14-'Data Input'!G13)</f>
        <v>34200</v>
      </c>
      <c r="H14" s="172">
        <f>('Data Input'!H14-'Data Input'!H13)</f>
        <v>0</v>
      </c>
      <c r="I14" s="172">
        <f>('Data Input'!J14-'Data Input'!J13)</f>
        <v>0</v>
      </c>
      <c r="J14" s="172">
        <f>('Data Input'!K14-'Data Input'!K13)</f>
        <v>61480</v>
      </c>
      <c r="K14" s="172">
        <f>('Data Input'!L14-'Data Input'!L13)</f>
        <v>72890</v>
      </c>
      <c r="L14" s="172">
        <f>('Data Input'!M14-'Data Input'!M13)</f>
        <v>69350</v>
      </c>
      <c r="M14" s="172">
        <f>('Data Input'!N14-'Data Input'!N13)</f>
        <v>23440</v>
      </c>
      <c r="N14" s="172">
        <f>('Data Input'!O14-'Data Input'!O13)</f>
        <v>66800</v>
      </c>
      <c r="O14" s="172">
        <f>('Data Input'!P14-'Data Input'!P13)</f>
        <v>360</v>
      </c>
      <c r="P14" s="172">
        <f>('Data Input'!U14-'Data Input'!U13)</f>
        <v>79670</v>
      </c>
      <c r="Q14" s="172">
        <f>('Data Input'!T14-'Data Input'!T13)</f>
        <v>0</v>
      </c>
      <c r="R14" s="172">
        <f t="shared" si="0"/>
        <v>459430</v>
      </c>
      <c r="S14" s="172">
        <f>('Data Input'!X14-'Data Input'!X13)</f>
        <v>0</v>
      </c>
      <c r="T14" s="172">
        <f t="shared" si="1"/>
        <v>459430</v>
      </c>
      <c r="V14" s="27"/>
      <c r="AB14"/>
      <c r="AC14"/>
      <c r="AD14"/>
      <c r="AE14"/>
      <c r="AF14"/>
      <c r="AG14"/>
      <c r="AH14"/>
      <c r="AI14"/>
      <c r="AJ14"/>
      <c r="AK14"/>
      <c r="AL14"/>
      <c r="AM14"/>
    </row>
    <row r="15" spans="1:39" s="35" customFormat="1" x14ac:dyDescent="0.3">
      <c r="A15" s="112">
        <f>'Data Input'!A15</f>
        <v>44411</v>
      </c>
      <c r="B15" s="172">
        <f>('Data Input'!B15-'Data Input'!B14)</f>
        <v>0</v>
      </c>
      <c r="C15" s="172">
        <f>('Data Input'!C15-'Data Input'!C14)</f>
        <v>60430</v>
      </c>
      <c r="D15" s="172">
        <f>('Data Input'!D15-'Data Input'!D14)</f>
        <v>0</v>
      </c>
      <c r="E15" s="172">
        <f>('Data Input'!E15-'Data Input'!E14)</f>
        <v>0</v>
      </c>
      <c r="F15" s="172">
        <f>('Data Input'!F15-'Data Input'!F14)</f>
        <v>0</v>
      </c>
      <c r="G15" s="172">
        <f>('Data Input'!G15-'Data Input'!G14)</f>
        <v>23900</v>
      </c>
      <c r="H15" s="172">
        <f>('Data Input'!H15-'Data Input'!H14)</f>
        <v>0</v>
      </c>
      <c r="I15" s="172">
        <f>('Data Input'!J15-'Data Input'!J14)</f>
        <v>0</v>
      </c>
      <c r="J15" s="172">
        <f>('Data Input'!K15-'Data Input'!K14)</f>
        <v>76310</v>
      </c>
      <c r="K15" s="172">
        <f>('Data Input'!L15-'Data Input'!L14)</f>
        <v>88080</v>
      </c>
      <c r="L15" s="172">
        <f>('Data Input'!M15-'Data Input'!M14)</f>
        <v>71930</v>
      </c>
      <c r="M15" s="172">
        <f>('Data Input'!N15-'Data Input'!N14)</f>
        <v>3360</v>
      </c>
      <c r="N15" s="172">
        <f>('Data Input'!O15-'Data Input'!O14)</f>
        <v>78570</v>
      </c>
      <c r="O15" s="172">
        <f>('Data Input'!P15-'Data Input'!P14)</f>
        <v>6770</v>
      </c>
      <c r="P15" s="172">
        <f>('Data Input'!U15-'Data Input'!U14)</f>
        <v>46250</v>
      </c>
      <c r="Q15" s="172">
        <f>('Data Input'!T15-'Data Input'!T14)</f>
        <v>0</v>
      </c>
      <c r="R15" s="172">
        <f t="shared" si="0"/>
        <v>455600</v>
      </c>
      <c r="S15" s="172">
        <f>('Data Input'!X15-'Data Input'!X14)</f>
        <v>0</v>
      </c>
      <c r="T15" s="172">
        <f t="shared" si="1"/>
        <v>455600</v>
      </c>
      <c r="V15" s="27"/>
      <c r="AB15"/>
      <c r="AC15"/>
      <c r="AD15"/>
      <c r="AE15"/>
      <c r="AF15"/>
      <c r="AG15"/>
      <c r="AH15"/>
      <c r="AI15"/>
      <c r="AJ15"/>
      <c r="AK15"/>
      <c r="AL15"/>
      <c r="AM15"/>
    </row>
    <row r="16" spans="1:39" s="35" customFormat="1" x14ac:dyDescent="0.3">
      <c r="A16" s="112">
        <f>'Data Input'!A16</f>
        <v>44418</v>
      </c>
      <c r="B16" s="172">
        <f>('Data Input'!B16-'Data Input'!B15)</f>
        <v>111310</v>
      </c>
      <c r="C16" s="172">
        <f>('Data Input'!C16-'Data Input'!C15)</f>
        <v>54780</v>
      </c>
      <c r="D16" s="172">
        <f>('Data Input'!D16-'Data Input'!D15)</f>
        <v>0</v>
      </c>
      <c r="E16" s="172">
        <f>('Data Input'!E16-'Data Input'!E15)</f>
        <v>0</v>
      </c>
      <c r="F16" s="172">
        <f>('Data Input'!F16-'Data Input'!F15)</f>
        <v>0</v>
      </c>
      <c r="G16" s="172">
        <f>('Data Input'!G16-'Data Input'!G15)</f>
        <v>29450</v>
      </c>
      <c r="H16" s="172">
        <f>('Data Input'!H16-'Data Input'!H15)</f>
        <v>0</v>
      </c>
      <c r="I16" s="172">
        <f>('Data Input'!J16-'Data Input'!J15)</f>
        <v>0</v>
      </c>
      <c r="J16" s="172">
        <f>('Data Input'!K16-'Data Input'!K15)</f>
        <v>68160</v>
      </c>
      <c r="K16" s="172">
        <f>('Data Input'!L16-'Data Input'!L15)</f>
        <v>83080</v>
      </c>
      <c r="L16" s="172">
        <f>('Data Input'!M16-'Data Input'!M15)</f>
        <v>85120</v>
      </c>
      <c r="M16" s="172">
        <f>('Data Input'!N16-'Data Input'!N15)</f>
        <v>40980</v>
      </c>
      <c r="N16" s="172">
        <f>('Data Input'!O16-'Data Input'!O15)</f>
        <v>-4357760</v>
      </c>
      <c r="O16" s="172">
        <f>('Data Input'!P16-'Data Input'!P15)</f>
        <v>6200</v>
      </c>
      <c r="P16" s="172">
        <f>('Data Input'!U16-'Data Input'!U15)</f>
        <v>42560</v>
      </c>
      <c r="Q16" s="172">
        <f>('Data Input'!T16-'Data Input'!T15)</f>
        <v>0</v>
      </c>
      <c r="R16" s="172">
        <f t="shared" si="0"/>
        <v>-3836120</v>
      </c>
      <c r="S16" s="172">
        <f>('Data Input'!X16-'Data Input'!X15)</f>
        <v>0</v>
      </c>
      <c r="T16" s="172">
        <f t="shared" si="1"/>
        <v>-3836120</v>
      </c>
      <c r="V16" s="27"/>
      <c r="AB16"/>
      <c r="AC16"/>
      <c r="AD16"/>
      <c r="AE16"/>
      <c r="AF16"/>
      <c r="AG16"/>
      <c r="AH16"/>
      <c r="AI16"/>
      <c r="AJ16"/>
      <c r="AK16"/>
      <c r="AL16"/>
      <c r="AM16"/>
    </row>
    <row r="17" spans="1:39" s="35" customFormat="1" x14ac:dyDescent="0.3">
      <c r="A17" s="112">
        <f>'Data Input'!A17</f>
        <v>44425</v>
      </c>
      <c r="B17" s="172">
        <f>('Data Input'!B17-'Data Input'!B16)</f>
        <v>340800</v>
      </c>
      <c r="C17" s="172">
        <f>('Data Input'!C17-'Data Input'!C16)</f>
        <v>53540</v>
      </c>
      <c r="D17" s="172">
        <f>('Data Input'!D17-'Data Input'!D16)</f>
        <v>0</v>
      </c>
      <c r="E17" s="172">
        <f>('Data Input'!E17-'Data Input'!E16)</f>
        <v>0</v>
      </c>
      <c r="F17" s="172">
        <f>('Data Input'!F17-'Data Input'!F16)</f>
        <v>0</v>
      </c>
      <c r="G17" s="172">
        <f>('Data Input'!G17-'Data Input'!G16)</f>
        <v>21920</v>
      </c>
      <c r="H17" s="172">
        <f>('Data Input'!H17-'Data Input'!H16)</f>
        <v>0</v>
      </c>
      <c r="I17" s="172">
        <f>('Data Input'!J17-'Data Input'!J16)</f>
        <v>0</v>
      </c>
      <c r="J17" s="172">
        <f>('Data Input'!K17-'Data Input'!K16)</f>
        <v>63060</v>
      </c>
      <c r="K17" s="172">
        <f>('Data Input'!L17-'Data Input'!L16)</f>
        <v>87020</v>
      </c>
      <c r="L17" s="172">
        <f>('Data Input'!M17-'Data Input'!M16)</f>
        <v>75450</v>
      </c>
      <c r="M17" s="172">
        <f>('Data Input'!N17-'Data Input'!N16)</f>
        <v>54460</v>
      </c>
      <c r="N17" s="172">
        <f>('Data Input'!O17-'Data Input'!O16)</f>
        <v>56460</v>
      </c>
      <c r="O17" s="172">
        <f>('Data Input'!P17-'Data Input'!P16)</f>
        <v>6120</v>
      </c>
      <c r="P17" s="172">
        <f>('Data Input'!U17-'Data Input'!U16)</f>
        <v>42230</v>
      </c>
      <c r="Q17" s="172">
        <f>('Data Input'!T17-'Data Input'!T16)</f>
        <v>0</v>
      </c>
      <c r="R17" s="172">
        <f t="shared" si="0"/>
        <v>801060</v>
      </c>
      <c r="S17" s="172">
        <f>('Data Input'!X17-'Data Input'!X16)</f>
        <v>0</v>
      </c>
      <c r="T17" s="172">
        <f t="shared" si="1"/>
        <v>801060</v>
      </c>
      <c r="V17" s="27"/>
      <c r="AB17"/>
      <c r="AC17"/>
      <c r="AD17"/>
      <c r="AE17"/>
      <c r="AF17"/>
      <c r="AG17"/>
      <c r="AH17"/>
      <c r="AI17"/>
      <c r="AJ17"/>
      <c r="AK17"/>
      <c r="AL17"/>
      <c r="AM17"/>
    </row>
    <row r="18" spans="1:39" s="35" customFormat="1" x14ac:dyDescent="0.3">
      <c r="A18" s="112">
        <f>'Data Input'!A18</f>
        <v>44432</v>
      </c>
      <c r="B18" s="172">
        <f>('Data Input'!B18-'Data Input'!B17)</f>
        <v>96660</v>
      </c>
      <c r="C18" s="172">
        <f>('Data Input'!C18-'Data Input'!C17)</f>
        <v>52780</v>
      </c>
      <c r="D18" s="172">
        <f>('Data Input'!D18-'Data Input'!D17)</f>
        <v>0</v>
      </c>
      <c r="E18" s="172">
        <f>('Data Input'!E18-'Data Input'!E17)</f>
        <v>0</v>
      </c>
      <c r="F18" s="172">
        <f>('Data Input'!F18-'Data Input'!F17)</f>
        <v>0</v>
      </c>
      <c r="G18" s="172">
        <f>('Data Input'!G18-'Data Input'!G17)</f>
        <v>25340</v>
      </c>
      <c r="H18" s="172">
        <f>('Data Input'!H18-'Data Input'!H17)</f>
        <v>0</v>
      </c>
      <c r="I18" s="172">
        <f>('Data Input'!J18-'Data Input'!J17)</f>
        <v>0</v>
      </c>
      <c r="J18" s="172">
        <f>('Data Input'!K18-'Data Input'!K17)</f>
        <v>61330</v>
      </c>
      <c r="K18" s="172">
        <f>('Data Input'!L18-'Data Input'!L17)</f>
        <v>79940</v>
      </c>
      <c r="L18" s="172">
        <f>('Data Input'!M18-'Data Input'!M17)</f>
        <v>75200</v>
      </c>
      <c r="M18" s="172">
        <f>('Data Input'!N18-'Data Input'!N17)</f>
        <v>42120</v>
      </c>
      <c r="N18" s="172">
        <f>('Data Input'!O18-'Data Input'!O17)</f>
        <v>104490</v>
      </c>
      <c r="O18" s="172">
        <f>('Data Input'!P18-'Data Input'!P17)</f>
        <v>6280</v>
      </c>
      <c r="P18" s="172">
        <f>('Data Input'!U18-'Data Input'!U17)</f>
        <v>45720</v>
      </c>
      <c r="Q18" s="172">
        <f>('Data Input'!T18-'Data Input'!T17)</f>
        <v>4259850</v>
      </c>
      <c r="R18" s="172">
        <f t="shared" si="0"/>
        <v>4849710</v>
      </c>
      <c r="S18" s="172">
        <f>('Data Input'!X18-'Data Input'!X17)</f>
        <v>0</v>
      </c>
      <c r="T18" s="172">
        <f t="shared" si="1"/>
        <v>4849710</v>
      </c>
      <c r="V18" s="27"/>
      <c r="AB18"/>
      <c r="AC18"/>
      <c r="AD18"/>
      <c r="AE18"/>
      <c r="AF18"/>
      <c r="AG18"/>
      <c r="AH18"/>
      <c r="AI18"/>
      <c r="AJ18"/>
      <c r="AK18"/>
      <c r="AL18"/>
      <c r="AM18"/>
    </row>
    <row r="19" spans="1:39" s="35" customFormat="1" x14ac:dyDescent="0.3">
      <c r="A19" s="112">
        <f>'Data Input'!A19</f>
        <v>44439</v>
      </c>
      <c r="B19" s="172">
        <f>('Data Input'!B19-'Data Input'!B18)</f>
        <v>3640</v>
      </c>
      <c r="C19" s="172">
        <f>('Data Input'!C19-'Data Input'!C18)</f>
        <v>52490</v>
      </c>
      <c r="D19" s="172">
        <f>('Data Input'!D19-'Data Input'!D18)</f>
        <v>0</v>
      </c>
      <c r="E19" s="172">
        <f>('Data Input'!E19-'Data Input'!E18)</f>
        <v>0</v>
      </c>
      <c r="F19" s="172">
        <f>('Data Input'!F19-'Data Input'!F18)</f>
        <v>0</v>
      </c>
      <c r="G19" s="172">
        <f>('Data Input'!G19-'Data Input'!G18)</f>
        <v>22070</v>
      </c>
      <c r="H19" s="172">
        <f>('Data Input'!H19-'Data Input'!H18)</f>
        <v>0</v>
      </c>
      <c r="I19" s="172">
        <f>('Data Input'!J19-'Data Input'!J18)</f>
        <v>0</v>
      </c>
      <c r="J19" s="172">
        <f>('Data Input'!K19-'Data Input'!K18)</f>
        <v>68710</v>
      </c>
      <c r="K19" s="172">
        <f>('Data Input'!L19-'Data Input'!L18)</f>
        <v>77640</v>
      </c>
      <c r="L19" s="172">
        <f>('Data Input'!M19-'Data Input'!M18)</f>
        <v>74690</v>
      </c>
      <c r="M19" s="172">
        <f>('Data Input'!N19-'Data Input'!N18)</f>
        <v>31720</v>
      </c>
      <c r="N19" s="172">
        <f>('Data Input'!O19-'Data Input'!O18)</f>
        <v>100600</v>
      </c>
      <c r="O19" s="172">
        <f>('Data Input'!P19-'Data Input'!P18)</f>
        <v>5850</v>
      </c>
      <c r="P19" s="172">
        <f>('Data Input'!U19-'Data Input'!U18)</f>
        <v>37970</v>
      </c>
      <c r="Q19" s="172">
        <f>('Data Input'!T19-'Data Input'!T18)</f>
        <v>40410</v>
      </c>
      <c r="R19" s="172">
        <f t="shared" si="0"/>
        <v>515790</v>
      </c>
      <c r="S19" s="172">
        <f>('Data Input'!X19-'Data Input'!X18)</f>
        <v>0</v>
      </c>
      <c r="T19" s="172">
        <f t="shared" si="1"/>
        <v>515790</v>
      </c>
      <c r="V19" s="27"/>
      <c r="AB19"/>
      <c r="AC19"/>
      <c r="AD19"/>
      <c r="AE19"/>
      <c r="AF19"/>
      <c r="AG19"/>
      <c r="AH19"/>
      <c r="AI19"/>
      <c r="AJ19"/>
      <c r="AK19"/>
      <c r="AL19"/>
      <c r="AM19"/>
    </row>
    <row r="20" spans="1:39" s="35" customFormat="1" x14ac:dyDescent="0.3">
      <c r="A20" s="112">
        <f>'Data Input'!A20</f>
        <v>44446</v>
      </c>
      <c r="B20" s="172">
        <f>('Data Input'!B20-'Data Input'!B19)</f>
        <v>0</v>
      </c>
      <c r="C20" s="172">
        <f>('Data Input'!C20-'Data Input'!C19)</f>
        <v>50950</v>
      </c>
      <c r="D20" s="172">
        <f>('Data Input'!D20-'Data Input'!D19)</f>
        <v>0</v>
      </c>
      <c r="E20" s="172">
        <f>('Data Input'!E20-'Data Input'!E19)</f>
        <v>0</v>
      </c>
      <c r="F20" s="172">
        <f>('Data Input'!F20-'Data Input'!F19)</f>
        <v>0</v>
      </c>
      <c r="G20" s="172">
        <f>('Data Input'!G20-'Data Input'!G19)</f>
        <v>20700</v>
      </c>
      <c r="H20" s="172">
        <f>('Data Input'!H20-'Data Input'!H19)</f>
        <v>0</v>
      </c>
      <c r="I20" s="172">
        <f>('Data Input'!J20-'Data Input'!J19)</f>
        <v>0</v>
      </c>
      <c r="J20" s="172">
        <f>('Data Input'!K20-'Data Input'!K19)</f>
        <v>64183</v>
      </c>
      <c r="K20" s="172">
        <f>('Data Input'!L20-'Data Input'!L19)</f>
        <v>77680</v>
      </c>
      <c r="L20" s="172">
        <f>('Data Input'!M20-'Data Input'!M19)</f>
        <v>74520</v>
      </c>
      <c r="M20" s="172">
        <f>('Data Input'!N20-'Data Input'!N19)</f>
        <v>20110</v>
      </c>
      <c r="N20" s="172">
        <f>('Data Input'!O20-'Data Input'!O19)</f>
        <v>101800</v>
      </c>
      <c r="O20" s="172">
        <f>('Data Input'!P20-'Data Input'!P19)</f>
        <v>6040</v>
      </c>
      <c r="P20" s="172">
        <f>('Data Input'!U20-'Data Input'!U19)</f>
        <v>38850</v>
      </c>
      <c r="Q20" s="172">
        <f>('Data Input'!T20-'Data Input'!T19)</f>
        <v>59390</v>
      </c>
      <c r="R20" s="172">
        <f t="shared" si="0"/>
        <v>514223</v>
      </c>
      <c r="S20" s="172">
        <f>('Data Input'!X20-'Data Input'!X19)</f>
        <v>0</v>
      </c>
      <c r="T20" s="172">
        <f t="shared" si="1"/>
        <v>514223</v>
      </c>
      <c r="V20" s="27"/>
      <c r="AB20"/>
      <c r="AC20"/>
      <c r="AD20"/>
      <c r="AE20"/>
      <c r="AF20"/>
      <c r="AG20"/>
      <c r="AH20"/>
      <c r="AI20"/>
      <c r="AJ20"/>
      <c r="AK20"/>
      <c r="AL20"/>
      <c r="AM20"/>
    </row>
    <row r="21" spans="1:39" s="35" customFormat="1" x14ac:dyDescent="0.3">
      <c r="A21" s="112">
        <f>'Data Input'!A21</f>
        <v>44341</v>
      </c>
      <c r="B21" s="172">
        <f>('Data Input'!B21-'Data Input'!B20)</f>
        <v>-1399590</v>
      </c>
      <c r="C21" s="172">
        <f>('Data Input'!C21-'Data Input'!C20)</f>
        <v>-932130</v>
      </c>
      <c r="D21" s="172">
        <f>('Data Input'!D21-'Data Input'!D20)</f>
        <v>0</v>
      </c>
      <c r="E21" s="172">
        <f>('Data Input'!E21-'Data Input'!E20)</f>
        <v>0</v>
      </c>
      <c r="F21" s="172">
        <f>('Data Input'!F21-'Data Input'!F20)</f>
        <v>0</v>
      </c>
      <c r="G21" s="172">
        <f>('Data Input'!G21-'Data Input'!G20)</f>
        <v>-361390</v>
      </c>
      <c r="H21" s="172">
        <f>('Data Input'!H21-'Data Input'!H20)</f>
        <v>0</v>
      </c>
      <c r="I21" s="172">
        <f>('Data Input'!J21-'Data Input'!J20)</f>
        <v>0</v>
      </c>
      <c r="J21" s="172">
        <f>('Data Input'!K21-'Data Input'!K20)</f>
        <v>-970103</v>
      </c>
      <c r="K21" s="172">
        <f>('Data Input'!L21-'Data Input'!L20)</f>
        <v>-1234590</v>
      </c>
      <c r="L21" s="172">
        <f>('Data Input'!M21-'Data Input'!M20)</f>
        <v>-1138940</v>
      </c>
      <c r="M21" s="172">
        <f>('Data Input'!N21-'Data Input'!N20)</f>
        <v>-821700</v>
      </c>
      <c r="N21" s="172">
        <f>('Data Input'!O21-'Data Input'!O20)</f>
        <v>3231300</v>
      </c>
      <c r="O21" s="172">
        <f>('Data Input'!P21-'Data Input'!P20)</f>
        <v>-93230</v>
      </c>
      <c r="P21" s="172">
        <f>('Data Input'!U21-'Data Input'!U20)</f>
        <v>-681560</v>
      </c>
      <c r="Q21" s="172">
        <f>('Data Input'!T21-'Data Input'!T20)</f>
        <v>-4359650</v>
      </c>
      <c r="R21" s="172">
        <f t="shared" si="0"/>
        <v>-8761583</v>
      </c>
      <c r="S21" s="172">
        <f>('Data Input'!X21-'Data Input'!X20)</f>
        <v>0</v>
      </c>
      <c r="T21" s="172">
        <f t="shared" si="1"/>
        <v>-8761583</v>
      </c>
      <c r="V21" s="27"/>
      <c r="AB21"/>
      <c r="AC21"/>
      <c r="AD21"/>
      <c r="AE21"/>
      <c r="AF21"/>
      <c r="AG21"/>
      <c r="AH21"/>
      <c r="AI21"/>
      <c r="AJ21"/>
      <c r="AK21"/>
      <c r="AL21"/>
      <c r="AM21"/>
    </row>
    <row r="22" spans="1:39" s="35" customFormat="1" x14ac:dyDescent="0.3">
      <c r="A22" s="112">
        <f>'Data Input'!A22</f>
        <v>44348</v>
      </c>
      <c r="B22" s="172">
        <f>('Data Input'!B22-'Data Input'!B21)</f>
        <v>199650</v>
      </c>
      <c r="C22" s="172">
        <f>('Data Input'!C22-'Data Input'!C21)</f>
        <v>82730</v>
      </c>
      <c r="D22" s="172">
        <f>('Data Input'!D22-'Data Input'!D21)</f>
        <v>0</v>
      </c>
      <c r="E22" s="172">
        <f>('Data Input'!E22-'Data Input'!E21)</f>
        <v>0</v>
      </c>
      <c r="F22" s="172">
        <f>('Data Input'!F22-'Data Input'!F21)</f>
        <v>0</v>
      </c>
      <c r="G22" s="172">
        <f>('Data Input'!G22-'Data Input'!G21)</f>
        <v>26080</v>
      </c>
      <c r="H22" s="172">
        <f>('Data Input'!H22-'Data Input'!H21)</f>
        <v>0</v>
      </c>
      <c r="I22" s="172">
        <f>('Data Input'!J22-'Data Input'!J21)</f>
        <v>0</v>
      </c>
      <c r="J22" s="172">
        <f>('Data Input'!K22-'Data Input'!K21)</f>
        <v>54620</v>
      </c>
      <c r="K22" s="172">
        <f>('Data Input'!L22-'Data Input'!L21)</f>
        <v>84530</v>
      </c>
      <c r="L22" s="172">
        <f>('Data Input'!M22-'Data Input'!M21)</f>
        <v>79110</v>
      </c>
      <c r="M22" s="172">
        <f>('Data Input'!N22-'Data Input'!N21)</f>
        <v>90080</v>
      </c>
      <c r="N22" s="172">
        <f>('Data Input'!O22-'Data Input'!O21)</f>
        <v>78090</v>
      </c>
      <c r="O22" s="172">
        <f>('Data Input'!P22-'Data Input'!P21)</f>
        <v>6580</v>
      </c>
      <c r="P22" s="172">
        <f>('Data Input'!U22-'Data Input'!U21)</f>
        <v>52850</v>
      </c>
      <c r="Q22" s="172">
        <f>('Data Input'!T22-'Data Input'!T21)</f>
        <v>0</v>
      </c>
      <c r="R22" s="172">
        <f t="shared" si="0"/>
        <v>754320</v>
      </c>
      <c r="S22" s="172">
        <f>('Data Input'!X22-'Data Input'!X21)</f>
        <v>0</v>
      </c>
      <c r="T22" s="172">
        <f t="shared" si="1"/>
        <v>754320</v>
      </c>
      <c r="V22" s="27" t="s">
        <v>193</v>
      </c>
      <c r="AB22"/>
      <c r="AC22"/>
      <c r="AD22"/>
      <c r="AE22"/>
      <c r="AF22"/>
      <c r="AG22"/>
      <c r="AH22"/>
      <c r="AI22"/>
      <c r="AJ22"/>
      <c r="AK22"/>
      <c r="AL22"/>
      <c r="AM22"/>
    </row>
    <row r="23" spans="1:39" s="35" customFormat="1" x14ac:dyDescent="0.3">
      <c r="A23" s="112">
        <f>'Data Input'!A23</f>
        <v>44355</v>
      </c>
      <c r="B23" s="172">
        <f>('Data Input'!B23-'Data Input'!B22)</f>
        <v>202250</v>
      </c>
      <c r="C23" s="172">
        <f>('Data Input'!C23-'Data Input'!C22)</f>
        <v>80200</v>
      </c>
      <c r="D23" s="172">
        <f>('Data Input'!D23-'Data Input'!D22)</f>
        <v>0</v>
      </c>
      <c r="E23" s="172">
        <f>('Data Input'!E23-'Data Input'!E22)</f>
        <v>0</v>
      </c>
      <c r="F23" s="172">
        <f>('Data Input'!F23-'Data Input'!F22)</f>
        <v>0</v>
      </c>
      <c r="G23" s="172">
        <f>('Data Input'!G23-'Data Input'!G22)</f>
        <v>26700</v>
      </c>
      <c r="H23" s="172">
        <f>('Data Input'!H23-'Data Input'!H22)</f>
        <v>0</v>
      </c>
      <c r="I23" s="172">
        <f>('Data Input'!J23-'Data Input'!J22)</f>
        <v>0</v>
      </c>
      <c r="J23" s="172">
        <f>('Data Input'!K23-'Data Input'!K22)</f>
        <v>60400</v>
      </c>
      <c r="K23" s="172">
        <f>('Data Input'!L23-'Data Input'!L22)</f>
        <v>85340</v>
      </c>
      <c r="L23" s="172">
        <f>('Data Input'!M23-'Data Input'!M22)</f>
        <v>76420</v>
      </c>
      <c r="M23" s="172">
        <f>('Data Input'!N23-'Data Input'!N22)</f>
        <v>82100</v>
      </c>
      <c r="N23" s="172">
        <f>('Data Input'!O23-'Data Input'!O22)</f>
        <v>78570</v>
      </c>
      <c r="O23" s="172">
        <f>('Data Input'!P23-'Data Input'!P22)</f>
        <v>6560</v>
      </c>
      <c r="P23" s="172">
        <f>('Data Input'!U23-'Data Input'!U22)</f>
        <v>51790</v>
      </c>
      <c r="Q23" s="172">
        <f>('Data Input'!T23-'Data Input'!T22)</f>
        <v>0</v>
      </c>
      <c r="R23" s="172">
        <f t="shared" si="0"/>
        <v>750330</v>
      </c>
      <c r="S23" s="172">
        <f>('Data Input'!X23-'Data Input'!X22)</f>
        <v>0</v>
      </c>
      <c r="T23" s="172">
        <f t="shared" si="1"/>
        <v>750330</v>
      </c>
      <c r="V23" s="27"/>
      <c r="AB23"/>
      <c r="AC23"/>
      <c r="AD23"/>
      <c r="AE23"/>
      <c r="AF23"/>
      <c r="AG23"/>
      <c r="AH23"/>
      <c r="AI23"/>
      <c r="AJ23"/>
      <c r="AK23"/>
      <c r="AL23"/>
      <c r="AM23"/>
    </row>
    <row r="24" spans="1:39" s="35" customFormat="1" x14ac:dyDescent="0.3">
      <c r="A24" s="112">
        <f>'Data Input'!A24</f>
        <v>44362</v>
      </c>
      <c r="B24" s="172">
        <f>('Data Input'!B24-'Data Input'!B23)</f>
        <v>200730</v>
      </c>
      <c r="C24" s="172">
        <f>('Data Input'!C24-'Data Input'!C23)</f>
        <v>76760</v>
      </c>
      <c r="D24" s="172">
        <f>('Data Input'!D24-'Data Input'!D23)</f>
        <v>0</v>
      </c>
      <c r="E24" s="172">
        <f>('Data Input'!E24-'Data Input'!E23)</f>
        <v>0</v>
      </c>
      <c r="F24" s="172">
        <f>('Data Input'!F24-'Data Input'!F23)</f>
        <v>0</v>
      </c>
      <c r="G24" s="172">
        <f>('Data Input'!G24-'Data Input'!G23)</f>
        <v>25210</v>
      </c>
      <c r="H24" s="172">
        <f>('Data Input'!H24-'Data Input'!H23)</f>
        <v>0</v>
      </c>
      <c r="I24" s="172">
        <f>('Data Input'!J24-'Data Input'!J23)</f>
        <v>0</v>
      </c>
      <c r="J24" s="172">
        <f>('Data Input'!K24-'Data Input'!K23)</f>
        <v>66690</v>
      </c>
      <c r="K24" s="172">
        <f>('Data Input'!L24-'Data Input'!L23)</f>
        <v>86600</v>
      </c>
      <c r="L24" s="172">
        <f>('Data Input'!M24-'Data Input'!M23)</f>
        <v>76910</v>
      </c>
      <c r="M24" s="172">
        <f>('Data Input'!N24-'Data Input'!N23)</f>
        <v>74360</v>
      </c>
      <c r="N24" s="172">
        <f>('Data Input'!O24-'Data Input'!O23)</f>
        <v>79080</v>
      </c>
      <c r="O24" s="172">
        <f>('Data Input'!P24-'Data Input'!P23)</f>
        <v>6600</v>
      </c>
      <c r="P24" s="172">
        <f>('Data Input'!U24-'Data Input'!U23)</f>
        <v>51050</v>
      </c>
      <c r="Q24" s="172">
        <f>('Data Input'!T24-'Data Input'!T23)</f>
        <v>0</v>
      </c>
      <c r="R24" s="172">
        <f t="shared" si="0"/>
        <v>743990</v>
      </c>
      <c r="S24" s="172">
        <f>('Data Input'!X24-'Data Input'!X23)</f>
        <v>0</v>
      </c>
      <c r="T24" s="172">
        <f t="shared" si="1"/>
        <v>743990</v>
      </c>
      <c r="V24" s="27" t="s">
        <v>194</v>
      </c>
      <c r="AB24"/>
      <c r="AC24"/>
      <c r="AD24"/>
      <c r="AE24"/>
      <c r="AF24"/>
      <c r="AG24"/>
      <c r="AH24"/>
      <c r="AI24"/>
      <c r="AJ24"/>
      <c r="AK24"/>
      <c r="AL24"/>
      <c r="AM24"/>
    </row>
    <row r="25" spans="1:39" s="35" customFormat="1" x14ac:dyDescent="0.3">
      <c r="A25" s="112">
        <f>'Data Input'!A25</f>
        <v>44369</v>
      </c>
      <c r="B25" s="172">
        <f>('Data Input'!B25-'Data Input'!B24)</f>
        <v>195150</v>
      </c>
      <c r="C25" s="172">
        <f>('Data Input'!C25-'Data Input'!C24)</f>
        <v>72800</v>
      </c>
      <c r="D25" s="172">
        <f>('Data Input'!D25-'Data Input'!D24)</f>
        <v>0</v>
      </c>
      <c r="E25" s="172">
        <f>('Data Input'!E25-'Data Input'!E24)</f>
        <v>0</v>
      </c>
      <c r="F25" s="172">
        <f>('Data Input'!F25-'Data Input'!F24)</f>
        <v>0</v>
      </c>
      <c r="G25" s="172">
        <f>('Data Input'!G25-'Data Input'!G24)</f>
        <v>24070</v>
      </c>
      <c r="H25" s="172">
        <f>('Data Input'!H25-'Data Input'!H24)</f>
        <v>0</v>
      </c>
      <c r="I25" s="172">
        <f>('Data Input'!J25-'Data Input'!J24)</f>
        <v>0</v>
      </c>
      <c r="J25" s="172">
        <f>('Data Input'!K25-'Data Input'!K24)</f>
        <v>63620</v>
      </c>
      <c r="K25" s="172">
        <f>('Data Input'!L25-'Data Input'!L24)</f>
        <v>85860</v>
      </c>
      <c r="L25" s="172">
        <f>('Data Input'!M25-'Data Input'!M24)</f>
        <v>116100</v>
      </c>
      <c r="M25" s="172">
        <f>('Data Input'!N25-'Data Input'!N24)</f>
        <v>68490</v>
      </c>
      <c r="N25" s="172">
        <f>('Data Input'!O25-'Data Input'!O24)</f>
        <v>78390</v>
      </c>
      <c r="O25" s="172">
        <f>('Data Input'!P25-'Data Input'!P24)</f>
        <v>6400</v>
      </c>
      <c r="P25" s="172">
        <f>('Data Input'!U25-'Data Input'!U24)</f>
        <v>49120</v>
      </c>
      <c r="Q25" s="172">
        <f>('Data Input'!T25-'Data Input'!T24)</f>
        <v>0</v>
      </c>
      <c r="R25" s="172">
        <f t="shared" si="0"/>
        <v>760000</v>
      </c>
      <c r="S25" s="172">
        <f>('Data Input'!X25-'Data Input'!X24)</f>
        <v>0</v>
      </c>
      <c r="T25" s="172">
        <f t="shared" si="1"/>
        <v>760000</v>
      </c>
      <c r="V25" s="27" t="s">
        <v>195</v>
      </c>
      <c r="AB25"/>
      <c r="AC25"/>
      <c r="AD25"/>
      <c r="AE25"/>
      <c r="AF25"/>
      <c r="AG25"/>
      <c r="AH25"/>
      <c r="AI25"/>
      <c r="AJ25"/>
      <c r="AK25"/>
      <c r="AL25"/>
      <c r="AM25"/>
    </row>
    <row r="26" spans="1:39" s="35" customFormat="1" x14ac:dyDescent="0.3">
      <c r="A26" s="112">
        <f>'Data Input'!A26</f>
        <v>44376</v>
      </c>
      <c r="B26" s="172">
        <f>('Data Input'!B26-'Data Input'!B25)</f>
        <v>49400</v>
      </c>
      <c r="C26" s="172">
        <f>('Data Input'!C26-'Data Input'!C25)</f>
        <v>69940</v>
      </c>
      <c r="D26" s="172">
        <f>('Data Input'!D26-'Data Input'!D25)</f>
        <v>0</v>
      </c>
      <c r="E26" s="172">
        <f>('Data Input'!E26-'Data Input'!E25)</f>
        <v>0</v>
      </c>
      <c r="F26" s="172">
        <f>('Data Input'!F26-'Data Input'!F25)</f>
        <v>0</v>
      </c>
      <c r="G26" s="172">
        <f>('Data Input'!G26-'Data Input'!G25)</f>
        <v>19480</v>
      </c>
      <c r="H26" s="172">
        <f>('Data Input'!H26-'Data Input'!H25)</f>
        <v>0</v>
      </c>
      <c r="I26" s="172">
        <f>('Data Input'!J26-'Data Input'!J25)</f>
        <v>0</v>
      </c>
      <c r="J26" s="172">
        <f>('Data Input'!K26-'Data Input'!K25)</f>
        <v>64820</v>
      </c>
      <c r="K26" s="172">
        <f>('Data Input'!L26-'Data Input'!L25)</f>
        <v>82850</v>
      </c>
      <c r="L26" s="172">
        <f>('Data Input'!M26-'Data Input'!M25)</f>
        <v>36550</v>
      </c>
      <c r="M26" s="172">
        <f>('Data Input'!N26-'Data Input'!N25)</f>
        <v>74850</v>
      </c>
      <c r="N26" s="172">
        <f>('Data Input'!O26-'Data Input'!O25)</f>
        <v>77890</v>
      </c>
      <c r="O26" s="172">
        <f>('Data Input'!P26-'Data Input'!P25)</f>
        <v>2930</v>
      </c>
      <c r="P26" s="172">
        <f>('Data Input'!U26-'Data Input'!U25)</f>
        <v>48330</v>
      </c>
      <c r="Q26" s="172">
        <f>('Data Input'!T26-'Data Input'!T25)</f>
        <v>0</v>
      </c>
      <c r="R26" s="172">
        <f t="shared" si="0"/>
        <v>527040</v>
      </c>
      <c r="S26" s="172">
        <f>('Data Input'!X26-'Data Input'!X25)</f>
        <v>0</v>
      </c>
      <c r="T26" s="172">
        <f t="shared" si="1"/>
        <v>527040</v>
      </c>
      <c r="V26" s="27" t="s">
        <v>196</v>
      </c>
      <c r="AB26"/>
      <c r="AC26"/>
      <c r="AD26"/>
      <c r="AE26"/>
      <c r="AF26"/>
      <c r="AG26"/>
      <c r="AH26"/>
      <c r="AI26"/>
      <c r="AJ26"/>
      <c r="AK26"/>
      <c r="AL26"/>
      <c r="AM26"/>
    </row>
    <row r="27" spans="1:39" s="35" customFormat="1" x14ac:dyDescent="0.3">
      <c r="A27" s="112">
        <f>'Data Input'!A27</f>
        <v>44383</v>
      </c>
      <c r="B27" s="172">
        <f>('Data Input'!B27-'Data Input'!B26)</f>
        <v>0</v>
      </c>
      <c r="C27" s="172">
        <f>('Data Input'!C27-'Data Input'!C26)</f>
        <v>63000</v>
      </c>
      <c r="D27" s="172">
        <f>('Data Input'!D27-'Data Input'!D26)</f>
        <v>0</v>
      </c>
      <c r="E27" s="172">
        <f>('Data Input'!E27-'Data Input'!E26)</f>
        <v>0</v>
      </c>
      <c r="F27" s="172">
        <f>('Data Input'!F27-'Data Input'!F26)</f>
        <v>0</v>
      </c>
      <c r="G27" s="172">
        <f>('Data Input'!G27-'Data Input'!G26)</f>
        <v>26460</v>
      </c>
      <c r="H27" s="172">
        <f>('Data Input'!H27-'Data Input'!H26)</f>
        <v>0</v>
      </c>
      <c r="I27" s="172">
        <f>('Data Input'!J27-'Data Input'!J26)</f>
        <v>0</v>
      </c>
      <c r="J27" s="172">
        <f>('Data Input'!K27-'Data Input'!K26)</f>
        <v>66500</v>
      </c>
      <c r="K27" s="172">
        <f>('Data Input'!L27-'Data Input'!L26)</f>
        <v>80790</v>
      </c>
      <c r="L27" s="172">
        <f>('Data Input'!M27-'Data Input'!M26)</f>
        <v>76050</v>
      </c>
      <c r="M27" s="172">
        <f>('Data Input'!N27-'Data Input'!N26)</f>
        <v>83740</v>
      </c>
      <c r="N27" s="172">
        <f>('Data Input'!O27-'Data Input'!O26)</f>
        <v>76800</v>
      </c>
      <c r="O27" s="172">
        <f>('Data Input'!P27-'Data Input'!P26)</f>
        <v>0</v>
      </c>
      <c r="P27" s="172">
        <f>('Data Input'!U27-'Data Input'!U26)</f>
        <v>43990</v>
      </c>
      <c r="Q27" s="172">
        <f>('Data Input'!T27-'Data Input'!T26)</f>
        <v>0</v>
      </c>
      <c r="R27" s="172">
        <f t="shared" si="0"/>
        <v>517330</v>
      </c>
      <c r="S27" s="172">
        <f>('Data Input'!X27-'Data Input'!X26)</f>
        <v>0</v>
      </c>
      <c r="T27" s="172">
        <f t="shared" si="1"/>
        <v>517330</v>
      </c>
      <c r="V27" s="27" t="s">
        <v>197</v>
      </c>
      <c r="AB27"/>
      <c r="AC27"/>
      <c r="AD27"/>
      <c r="AE27"/>
      <c r="AF27"/>
      <c r="AG27"/>
      <c r="AH27"/>
      <c r="AI27"/>
      <c r="AJ27"/>
      <c r="AK27"/>
      <c r="AL27"/>
      <c r="AM27"/>
    </row>
    <row r="28" spans="1:39" s="35" customFormat="1" x14ac:dyDescent="0.3">
      <c r="A28" s="112">
        <f>'Data Input'!A28</f>
        <v>44390</v>
      </c>
      <c r="B28" s="172">
        <f>('Data Input'!B28-'Data Input'!B27)</f>
        <v>0</v>
      </c>
      <c r="C28" s="172">
        <f>('Data Input'!C28-'Data Input'!C27)</f>
        <v>57340</v>
      </c>
      <c r="D28" s="172">
        <f>('Data Input'!D28-'Data Input'!D27)</f>
        <v>0</v>
      </c>
      <c r="E28" s="172">
        <f>('Data Input'!E28-'Data Input'!E27)</f>
        <v>0</v>
      </c>
      <c r="F28" s="172">
        <f>('Data Input'!F28-'Data Input'!F27)</f>
        <v>0</v>
      </c>
      <c r="G28" s="172">
        <f>('Data Input'!G28-'Data Input'!G27)</f>
        <v>20990</v>
      </c>
      <c r="H28" s="172">
        <f>('Data Input'!H28-'Data Input'!H27)</f>
        <v>0</v>
      </c>
      <c r="I28" s="172">
        <f>('Data Input'!J28-'Data Input'!J27)</f>
        <v>0</v>
      </c>
      <c r="J28" s="172">
        <f>('Data Input'!K28-'Data Input'!K27)</f>
        <v>64050</v>
      </c>
      <c r="K28" s="172">
        <f>('Data Input'!L28-'Data Input'!L27)</f>
        <v>80530</v>
      </c>
      <c r="L28" s="172">
        <f>('Data Input'!M28-'Data Input'!M27)</f>
        <v>66200</v>
      </c>
      <c r="M28" s="172">
        <f>('Data Input'!N28-'Data Input'!N27)</f>
        <v>86790</v>
      </c>
      <c r="N28" s="172">
        <f>('Data Input'!O28-'Data Input'!O27)</f>
        <v>76110</v>
      </c>
      <c r="O28" s="172">
        <f>('Data Input'!P28-'Data Input'!P27)</f>
        <v>13520</v>
      </c>
      <c r="P28" s="172">
        <f>('Data Input'!U28-'Data Input'!U27)</f>
        <v>47100</v>
      </c>
      <c r="Q28" s="172">
        <f>('Data Input'!T28-'Data Input'!T27)</f>
        <v>0</v>
      </c>
      <c r="R28" s="172">
        <f t="shared" si="0"/>
        <v>512630</v>
      </c>
      <c r="S28" s="172">
        <f>('Data Input'!X28-'Data Input'!X27)</f>
        <v>0</v>
      </c>
      <c r="T28" s="172">
        <f t="shared" si="1"/>
        <v>512630</v>
      </c>
      <c r="V28" s="27" t="s">
        <v>198</v>
      </c>
      <c r="AB28"/>
      <c r="AC28"/>
      <c r="AD28"/>
      <c r="AE28"/>
      <c r="AF28"/>
      <c r="AG28"/>
      <c r="AH28"/>
      <c r="AI28"/>
      <c r="AJ28"/>
      <c r="AK28"/>
      <c r="AL28"/>
      <c r="AM28"/>
    </row>
    <row r="29" spans="1:39" s="35" customFormat="1" x14ac:dyDescent="0.3">
      <c r="A29" s="112">
        <f>'Data Input'!A29</f>
        <v>44397</v>
      </c>
      <c r="B29" s="172">
        <f>('Data Input'!B29-'Data Input'!B28)</f>
        <v>0</v>
      </c>
      <c r="C29" s="172">
        <f>('Data Input'!C29-'Data Input'!C28)</f>
        <v>53150</v>
      </c>
      <c r="D29" s="172">
        <f>('Data Input'!D29-'Data Input'!D28)</f>
        <v>0</v>
      </c>
      <c r="E29" s="172">
        <f>('Data Input'!E29-'Data Input'!E28)</f>
        <v>0</v>
      </c>
      <c r="F29" s="172">
        <f>('Data Input'!F29-'Data Input'!F28)</f>
        <v>0</v>
      </c>
      <c r="G29" s="172">
        <f>('Data Input'!G29-'Data Input'!G28)</f>
        <v>14820</v>
      </c>
      <c r="H29" s="172">
        <f>('Data Input'!H29-'Data Input'!H28)</f>
        <v>0</v>
      </c>
      <c r="I29" s="172">
        <f>('Data Input'!J29-'Data Input'!J28)</f>
        <v>0</v>
      </c>
      <c r="J29" s="172">
        <f>('Data Input'!K29-'Data Input'!K28)</f>
        <v>66170</v>
      </c>
      <c r="K29" s="172">
        <f>('Data Input'!L29-'Data Input'!L28)</f>
        <v>81760</v>
      </c>
      <c r="L29" s="172">
        <f>('Data Input'!M29-'Data Input'!M28)</f>
        <v>85340</v>
      </c>
      <c r="M29" s="172">
        <f>('Data Input'!N29-'Data Input'!N28)</f>
        <v>45100</v>
      </c>
      <c r="N29" s="172">
        <f>('Data Input'!O29-'Data Input'!O28)</f>
        <v>72810</v>
      </c>
      <c r="O29" s="172">
        <f>('Data Input'!P29-'Data Input'!P28)</f>
        <v>13020</v>
      </c>
      <c r="P29" s="172">
        <f>('Data Input'!U29-'Data Input'!U28)</f>
        <v>4080</v>
      </c>
      <c r="Q29" s="172">
        <f>('Data Input'!T29-'Data Input'!T28)</f>
        <v>0</v>
      </c>
      <c r="R29" s="172">
        <f t="shared" si="0"/>
        <v>436250</v>
      </c>
      <c r="S29" s="172">
        <f>('Data Input'!X29-'Data Input'!X28)</f>
        <v>0</v>
      </c>
      <c r="T29" s="172">
        <f t="shared" si="1"/>
        <v>436250</v>
      </c>
      <c r="V29" s="27" t="s">
        <v>199</v>
      </c>
      <c r="AB29"/>
      <c r="AC29"/>
      <c r="AD29"/>
      <c r="AE29"/>
      <c r="AF29"/>
      <c r="AG29"/>
      <c r="AH29"/>
      <c r="AI29"/>
      <c r="AJ29"/>
      <c r="AK29"/>
      <c r="AL29"/>
      <c r="AM29"/>
    </row>
    <row r="30" spans="1:39" s="35" customFormat="1" x14ac:dyDescent="0.3">
      <c r="A30" s="112">
        <f>'Data Input'!A30</f>
        <v>44404</v>
      </c>
      <c r="B30" s="172">
        <f>('Data Input'!B30-'Data Input'!B29)</f>
        <v>0</v>
      </c>
      <c r="C30" s="172">
        <f>('Data Input'!C30-'Data Input'!C29)</f>
        <v>51240</v>
      </c>
      <c r="D30" s="172">
        <f>('Data Input'!D30-'Data Input'!D29)</f>
        <v>0</v>
      </c>
      <c r="E30" s="172">
        <f>('Data Input'!E30-'Data Input'!E29)</f>
        <v>0</v>
      </c>
      <c r="F30" s="172">
        <f>('Data Input'!F30-'Data Input'!F29)</f>
        <v>0</v>
      </c>
      <c r="G30" s="172">
        <f>('Data Input'!G30-'Data Input'!G29)</f>
        <v>34200</v>
      </c>
      <c r="H30" s="172">
        <f>('Data Input'!H30-'Data Input'!H29)</f>
        <v>0</v>
      </c>
      <c r="I30" s="172">
        <f>('Data Input'!J30-'Data Input'!J29)</f>
        <v>0</v>
      </c>
      <c r="J30" s="172">
        <f>('Data Input'!K30-'Data Input'!K29)</f>
        <v>61480</v>
      </c>
      <c r="K30" s="172">
        <f>('Data Input'!L30-'Data Input'!L29)</f>
        <v>72890</v>
      </c>
      <c r="L30" s="172">
        <f>('Data Input'!M30-'Data Input'!M29)</f>
        <v>69350</v>
      </c>
      <c r="M30" s="172">
        <f>('Data Input'!N30-'Data Input'!N29)</f>
        <v>23440</v>
      </c>
      <c r="N30" s="172">
        <f>('Data Input'!O30-'Data Input'!O29)</f>
        <v>66800</v>
      </c>
      <c r="O30" s="172">
        <f>('Data Input'!P30-'Data Input'!P29)</f>
        <v>360</v>
      </c>
      <c r="P30" s="172">
        <f>('Data Input'!U30-'Data Input'!U29)</f>
        <v>79670</v>
      </c>
      <c r="Q30" s="172">
        <f>('Data Input'!T30-'Data Input'!T29)</f>
        <v>0</v>
      </c>
      <c r="R30" s="172">
        <f t="shared" si="0"/>
        <v>459430</v>
      </c>
      <c r="S30" s="172">
        <f>('Data Input'!X30-'Data Input'!X29)</f>
        <v>0</v>
      </c>
      <c r="T30" s="172">
        <f t="shared" si="1"/>
        <v>459430</v>
      </c>
      <c r="V30" s="27" t="s">
        <v>200</v>
      </c>
      <c r="AB30"/>
      <c r="AC30"/>
      <c r="AD30"/>
      <c r="AE30"/>
      <c r="AF30"/>
      <c r="AG30"/>
      <c r="AH30"/>
      <c r="AI30"/>
      <c r="AJ30"/>
      <c r="AK30"/>
      <c r="AL30"/>
      <c r="AM30"/>
    </row>
    <row r="31" spans="1:39" s="35" customFormat="1" x14ac:dyDescent="0.3">
      <c r="A31" s="112">
        <f>'Data Input'!A31</f>
        <v>44411</v>
      </c>
      <c r="B31" s="172">
        <f>('Data Input'!B31-'Data Input'!B30)</f>
        <v>0</v>
      </c>
      <c r="C31" s="172">
        <f>('Data Input'!C31-'Data Input'!C30)</f>
        <v>60430</v>
      </c>
      <c r="D31" s="172">
        <f>('Data Input'!D31-'Data Input'!D30)</f>
        <v>0</v>
      </c>
      <c r="E31" s="172">
        <f>('Data Input'!E31-'Data Input'!E30)</f>
        <v>0</v>
      </c>
      <c r="F31" s="172">
        <f>('Data Input'!F31-'Data Input'!F30)</f>
        <v>0</v>
      </c>
      <c r="G31" s="172">
        <f>('Data Input'!G31-'Data Input'!G30)</f>
        <v>23900</v>
      </c>
      <c r="H31" s="172">
        <f>('Data Input'!H31-'Data Input'!H30)</f>
        <v>0</v>
      </c>
      <c r="I31" s="172">
        <f>('Data Input'!J31-'Data Input'!J30)</f>
        <v>0</v>
      </c>
      <c r="J31" s="172">
        <f>('Data Input'!K31-'Data Input'!K30)</f>
        <v>76310</v>
      </c>
      <c r="K31" s="172">
        <f>('Data Input'!L31-'Data Input'!L30)</f>
        <v>88080</v>
      </c>
      <c r="L31" s="172">
        <f>('Data Input'!M31-'Data Input'!M30)</f>
        <v>71930</v>
      </c>
      <c r="M31" s="172">
        <f>('Data Input'!N31-'Data Input'!N30)</f>
        <v>3360</v>
      </c>
      <c r="N31" s="172">
        <f>('Data Input'!O31-'Data Input'!O30)</f>
        <v>78570</v>
      </c>
      <c r="O31" s="172">
        <f>('Data Input'!P31-'Data Input'!P30)</f>
        <v>6770</v>
      </c>
      <c r="P31" s="172">
        <f>('Data Input'!U31-'Data Input'!U30)</f>
        <v>46250</v>
      </c>
      <c r="Q31" s="172">
        <f>('Data Input'!T31-'Data Input'!T30)</f>
        <v>0</v>
      </c>
      <c r="R31" s="172">
        <f t="shared" si="0"/>
        <v>455600</v>
      </c>
      <c r="S31" s="172">
        <f>('Data Input'!X31-'Data Input'!X30)</f>
        <v>0</v>
      </c>
      <c r="T31" s="172">
        <f t="shared" si="1"/>
        <v>455600</v>
      </c>
      <c r="V31" s="27"/>
      <c r="AB31"/>
      <c r="AC31"/>
      <c r="AD31"/>
      <c r="AE31"/>
      <c r="AF31"/>
      <c r="AG31"/>
      <c r="AH31"/>
      <c r="AI31"/>
      <c r="AJ31"/>
      <c r="AK31"/>
      <c r="AL31"/>
      <c r="AM31"/>
    </row>
    <row r="32" spans="1:39" s="35" customFormat="1" x14ac:dyDescent="0.3">
      <c r="A32" s="112">
        <f>'Data Input'!A32</f>
        <v>44418</v>
      </c>
      <c r="B32" s="172">
        <f>('Data Input'!B32-'Data Input'!B31)</f>
        <v>111310</v>
      </c>
      <c r="C32" s="172">
        <f>('Data Input'!C32-'Data Input'!C31)</f>
        <v>54780</v>
      </c>
      <c r="D32" s="172">
        <f>('Data Input'!D32-'Data Input'!D31)</f>
        <v>0</v>
      </c>
      <c r="E32" s="172">
        <f>('Data Input'!E32-'Data Input'!E31)</f>
        <v>0</v>
      </c>
      <c r="F32" s="172">
        <f>('Data Input'!F32-'Data Input'!F31)</f>
        <v>0</v>
      </c>
      <c r="G32" s="172">
        <f>('Data Input'!G32-'Data Input'!G31)</f>
        <v>29450</v>
      </c>
      <c r="H32" s="172">
        <f>('Data Input'!H32-'Data Input'!H31)</f>
        <v>0</v>
      </c>
      <c r="I32" s="172">
        <f>('Data Input'!J32-'Data Input'!J31)</f>
        <v>0</v>
      </c>
      <c r="J32" s="172">
        <f>('Data Input'!K32-'Data Input'!K31)</f>
        <v>68160</v>
      </c>
      <c r="K32" s="172">
        <f>('Data Input'!L32-'Data Input'!L31)</f>
        <v>83080</v>
      </c>
      <c r="L32" s="172">
        <f>('Data Input'!M32-'Data Input'!M31)</f>
        <v>85120</v>
      </c>
      <c r="M32" s="172">
        <f>('Data Input'!N32-'Data Input'!N31)</f>
        <v>40980</v>
      </c>
      <c r="N32" s="172">
        <f>('Data Input'!O32-'Data Input'!O31)</f>
        <v>-4357760</v>
      </c>
      <c r="O32" s="172">
        <f>('Data Input'!P32-'Data Input'!P31)</f>
        <v>6200</v>
      </c>
      <c r="P32" s="172">
        <f>('Data Input'!U32-'Data Input'!U31)</f>
        <v>42560</v>
      </c>
      <c r="Q32" s="172">
        <f>('Data Input'!T32-'Data Input'!T31)</f>
        <v>0</v>
      </c>
      <c r="R32" s="172">
        <f t="shared" si="0"/>
        <v>-3836120</v>
      </c>
      <c r="S32" s="172">
        <f>('Data Input'!X32-'Data Input'!X31)</f>
        <v>0</v>
      </c>
      <c r="T32" s="172">
        <f t="shared" si="1"/>
        <v>-3836120</v>
      </c>
      <c r="V32" t="s">
        <v>201</v>
      </c>
      <c r="AB32"/>
      <c r="AC32"/>
      <c r="AD32"/>
      <c r="AE32"/>
      <c r="AF32"/>
      <c r="AG32"/>
      <c r="AH32"/>
      <c r="AI32"/>
      <c r="AJ32"/>
      <c r="AK32"/>
      <c r="AL32"/>
      <c r="AM32"/>
    </row>
    <row r="33" spans="1:39" s="35" customFormat="1" x14ac:dyDescent="0.3">
      <c r="A33" s="112">
        <f>'Data Input'!A33</f>
        <v>44425</v>
      </c>
      <c r="B33" s="172">
        <f>('Data Input'!B33-'Data Input'!B32)</f>
        <v>340800</v>
      </c>
      <c r="C33" s="172">
        <f>('Data Input'!C33-'Data Input'!C32)</f>
        <v>53540</v>
      </c>
      <c r="D33" s="172">
        <f>('Data Input'!D33-'Data Input'!D32)</f>
        <v>0</v>
      </c>
      <c r="E33" s="172">
        <f>('Data Input'!E33-'Data Input'!E32)</f>
        <v>0</v>
      </c>
      <c r="F33" s="172">
        <f>('Data Input'!F33-'Data Input'!F32)</f>
        <v>0</v>
      </c>
      <c r="G33" s="172">
        <f>('Data Input'!G33-'Data Input'!G32)</f>
        <v>21920</v>
      </c>
      <c r="H33" s="172">
        <f>('Data Input'!H33-'Data Input'!H32)</f>
        <v>0</v>
      </c>
      <c r="I33" s="172">
        <f>('Data Input'!J33-'Data Input'!J32)</f>
        <v>0</v>
      </c>
      <c r="J33" s="172">
        <f>('Data Input'!K33-'Data Input'!K32)</f>
        <v>63060</v>
      </c>
      <c r="K33" s="172">
        <f>('Data Input'!L33-'Data Input'!L32)</f>
        <v>87020</v>
      </c>
      <c r="L33" s="172">
        <f>('Data Input'!M33-'Data Input'!M32)</f>
        <v>75450</v>
      </c>
      <c r="M33" s="172">
        <f>('Data Input'!N33-'Data Input'!N32)</f>
        <v>54460</v>
      </c>
      <c r="N33" s="172">
        <f>('Data Input'!O33-'Data Input'!O32)</f>
        <v>56460</v>
      </c>
      <c r="O33" s="172">
        <f>('Data Input'!P33-'Data Input'!P32)</f>
        <v>6120</v>
      </c>
      <c r="P33" s="172">
        <f>('Data Input'!U33-'Data Input'!U32)</f>
        <v>42230</v>
      </c>
      <c r="Q33" s="172">
        <f>('Data Input'!T33-'Data Input'!T32)</f>
        <v>0</v>
      </c>
      <c r="R33" s="172">
        <f t="shared" si="0"/>
        <v>801060</v>
      </c>
      <c r="S33" s="172">
        <f>('Data Input'!X33-'Data Input'!X32)</f>
        <v>0</v>
      </c>
      <c r="T33" s="172">
        <f t="shared" si="1"/>
        <v>801060</v>
      </c>
      <c r="V33" s="27" t="s">
        <v>202</v>
      </c>
      <c r="AB33"/>
      <c r="AC33"/>
      <c r="AD33"/>
      <c r="AE33"/>
      <c r="AF33"/>
      <c r="AG33"/>
      <c r="AH33"/>
      <c r="AI33"/>
      <c r="AJ33"/>
      <c r="AK33"/>
      <c r="AL33"/>
      <c r="AM33"/>
    </row>
    <row r="34" spans="1:39" s="35" customFormat="1" x14ac:dyDescent="0.3">
      <c r="A34" s="112">
        <f>'Data Input'!A34</f>
        <v>44432</v>
      </c>
      <c r="B34" s="172">
        <f>('Data Input'!B34-'Data Input'!B33)</f>
        <v>96660</v>
      </c>
      <c r="C34" s="172">
        <f>('Data Input'!C34-'Data Input'!C33)</f>
        <v>52780</v>
      </c>
      <c r="D34" s="172">
        <f>('Data Input'!D34-'Data Input'!D33)</f>
        <v>0</v>
      </c>
      <c r="E34" s="172">
        <f>('Data Input'!E34-'Data Input'!E33)</f>
        <v>0</v>
      </c>
      <c r="F34" s="172">
        <f>('Data Input'!F34-'Data Input'!F33)</f>
        <v>0</v>
      </c>
      <c r="G34" s="172">
        <f>('Data Input'!G34-'Data Input'!G33)</f>
        <v>25340</v>
      </c>
      <c r="H34" s="172">
        <f>('Data Input'!H34-'Data Input'!H33)</f>
        <v>0</v>
      </c>
      <c r="I34" s="172">
        <f>('Data Input'!J34-'Data Input'!J33)</f>
        <v>0</v>
      </c>
      <c r="J34" s="172">
        <f>('Data Input'!K34-'Data Input'!K33)</f>
        <v>61330</v>
      </c>
      <c r="K34" s="172">
        <f>('Data Input'!L34-'Data Input'!L33)</f>
        <v>79940</v>
      </c>
      <c r="L34" s="172">
        <f>('Data Input'!M34-'Data Input'!M33)</f>
        <v>75200</v>
      </c>
      <c r="M34" s="172">
        <f>('Data Input'!N34-'Data Input'!N33)</f>
        <v>42120</v>
      </c>
      <c r="N34" s="172">
        <f>('Data Input'!O34-'Data Input'!O33)</f>
        <v>104490</v>
      </c>
      <c r="O34" s="172">
        <f>('Data Input'!P34-'Data Input'!P33)</f>
        <v>6280</v>
      </c>
      <c r="P34" s="172">
        <f>('Data Input'!U34-'Data Input'!U33)</f>
        <v>45720</v>
      </c>
      <c r="Q34" s="172">
        <f>('Data Input'!T34-'Data Input'!T33)</f>
        <v>4259850</v>
      </c>
      <c r="R34" s="172">
        <f t="shared" si="0"/>
        <v>4849710</v>
      </c>
      <c r="S34" s="172">
        <f>('Data Input'!X34-'Data Input'!X33)</f>
        <v>0</v>
      </c>
      <c r="T34" s="172">
        <f t="shared" si="1"/>
        <v>4849710</v>
      </c>
      <c r="V34" s="27" t="s">
        <v>203</v>
      </c>
      <c r="AB34"/>
      <c r="AC34"/>
      <c r="AD34"/>
      <c r="AE34"/>
      <c r="AF34"/>
      <c r="AG34"/>
      <c r="AH34"/>
      <c r="AI34"/>
      <c r="AJ34"/>
      <c r="AK34"/>
      <c r="AL34"/>
      <c r="AM34"/>
    </row>
    <row r="35" spans="1:39" s="35" customFormat="1" x14ac:dyDescent="0.3">
      <c r="A35" s="112">
        <f>'Data Input'!A35</f>
        <v>44439</v>
      </c>
      <c r="B35" s="172">
        <f>('Data Input'!B35-'Data Input'!B34)</f>
        <v>3640</v>
      </c>
      <c r="C35" s="172">
        <f>('Data Input'!C35-'Data Input'!C34)</f>
        <v>52490</v>
      </c>
      <c r="D35" s="172">
        <f>('Data Input'!D35-'Data Input'!D34)</f>
        <v>0</v>
      </c>
      <c r="E35" s="172">
        <f>('Data Input'!E35-'Data Input'!E34)</f>
        <v>0</v>
      </c>
      <c r="F35" s="172">
        <f>('Data Input'!F35-'Data Input'!F34)</f>
        <v>0</v>
      </c>
      <c r="G35" s="172">
        <f>('Data Input'!G35-'Data Input'!G34)</f>
        <v>22070</v>
      </c>
      <c r="H35" s="172">
        <f>('Data Input'!H35-'Data Input'!H34)</f>
        <v>0</v>
      </c>
      <c r="I35" s="172">
        <f>('Data Input'!J35-'Data Input'!J34)</f>
        <v>0</v>
      </c>
      <c r="J35" s="172">
        <f>('Data Input'!K35-'Data Input'!K34)</f>
        <v>68710</v>
      </c>
      <c r="K35" s="172">
        <f>('Data Input'!L35-'Data Input'!L34)</f>
        <v>77640</v>
      </c>
      <c r="L35" s="172">
        <f>('Data Input'!M35-'Data Input'!M34)</f>
        <v>74690</v>
      </c>
      <c r="M35" s="172">
        <f>('Data Input'!N35-'Data Input'!N34)</f>
        <v>31720</v>
      </c>
      <c r="N35" s="172">
        <f>('Data Input'!O35-'Data Input'!O34)</f>
        <v>100600</v>
      </c>
      <c r="O35" s="172">
        <f>('Data Input'!P35-'Data Input'!P34)</f>
        <v>5850</v>
      </c>
      <c r="P35" s="172">
        <f>('Data Input'!U35-'Data Input'!U34)</f>
        <v>37970</v>
      </c>
      <c r="Q35" s="172">
        <f>('Data Input'!T35-'Data Input'!T34)</f>
        <v>40410</v>
      </c>
      <c r="R35" s="172">
        <f t="shared" si="0"/>
        <v>515790</v>
      </c>
      <c r="S35" s="172">
        <f>('Data Input'!X35-'Data Input'!X34)</f>
        <v>0</v>
      </c>
      <c r="T35" s="172">
        <f t="shared" si="1"/>
        <v>515790</v>
      </c>
      <c r="V35" t="s">
        <v>204</v>
      </c>
      <c r="AB35"/>
      <c r="AC35"/>
      <c r="AD35"/>
      <c r="AE35"/>
      <c r="AF35"/>
      <c r="AG35"/>
      <c r="AH35"/>
      <c r="AI35"/>
      <c r="AJ35"/>
      <c r="AK35"/>
      <c r="AL35"/>
      <c r="AM35"/>
    </row>
    <row r="36" spans="1:39" s="35" customFormat="1" x14ac:dyDescent="0.3">
      <c r="A36" s="112">
        <f>'Data Input'!A36</f>
        <v>44446</v>
      </c>
      <c r="B36" s="172">
        <f>('Data Input'!B36-'Data Input'!B35)</f>
        <v>0</v>
      </c>
      <c r="C36" s="172">
        <f>('Data Input'!C36-'Data Input'!C35)</f>
        <v>50950</v>
      </c>
      <c r="D36" s="172">
        <f>('Data Input'!D36-'Data Input'!D35)</f>
        <v>0</v>
      </c>
      <c r="E36" s="172">
        <f>('Data Input'!E36-'Data Input'!E35)</f>
        <v>0</v>
      </c>
      <c r="F36" s="172">
        <f>('Data Input'!F36-'Data Input'!F35)</f>
        <v>0</v>
      </c>
      <c r="G36" s="172">
        <f>('Data Input'!G36-'Data Input'!G35)</f>
        <v>20700</v>
      </c>
      <c r="H36" s="172">
        <f>('Data Input'!H36-'Data Input'!H35)</f>
        <v>0</v>
      </c>
      <c r="I36" s="172">
        <f>('Data Input'!J36-'Data Input'!J35)</f>
        <v>0</v>
      </c>
      <c r="J36" s="172">
        <f>('Data Input'!K36-'Data Input'!K35)</f>
        <v>64183</v>
      </c>
      <c r="K36" s="172">
        <f>('Data Input'!L36-'Data Input'!L35)</f>
        <v>77680</v>
      </c>
      <c r="L36" s="172">
        <f>('Data Input'!M36-'Data Input'!M35)</f>
        <v>74520</v>
      </c>
      <c r="M36" s="172">
        <f>('Data Input'!N36-'Data Input'!N35)</f>
        <v>20110</v>
      </c>
      <c r="N36" s="172">
        <f>('Data Input'!O36-'Data Input'!O35)</f>
        <v>101800</v>
      </c>
      <c r="O36" s="172">
        <f>('Data Input'!P36-'Data Input'!P35)</f>
        <v>6040</v>
      </c>
      <c r="P36" s="172">
        <f>('Data Input'!U36-'Data Input'!U35)</f>
        <v>38850</v>
      </c>
      <c r="Q36" s="172">
        <f>('Data Input'!T36-'Data Input'!T35)</f>
        <v>59390</v>
      </c>
      <c r="R36" s="172">
        <f t="shared" si="0"/>
        <v>514223</v>
      </c>
      <c r="S36" s="172">
        <f>('Data Input'!X36-'Data Input'!X35)</f>
        <v>0</v>
      </c>
      <c r="T36" s="172">
        <f t="shared" si="1"/>
        <v>514223</v>
      </c>
      <c r="V36" s="27"/>
      <c r="AB36"/>
      <c r="AC36"/>
      <c r="AD36"/>
      <c r="AE36"/>
      <c r="AF36"/>
      <c r="AG36"/>
      <c r="AH36"/>
      <c r="AI36"/>
      <c r="AJ36"/>
      <c r="AK36"/>
      <c r="AL36"/>
      <c r="AM36"/>
    </row>
    <row r="37" spans="1:39" s="35" customFormat="1" x14ac:dyDescent="0.3">
      <c r="A37" s="112">
        <f>'Data Input'!A37</f>
        <v>44453</v>
      </c>
      <c r="B37" s="172">
        <f>('Data Input'!B37-'Data Input'!B36)</f>
        <v>44740</v>
      </c>
      <c r="C37" s="172">
        <f>('Data Input'!C37-'Data Input'!C36)</f>
        <v>50310</v>
      </c>
      <c r="D37" s="172">
        <f>('Data Input'!D37-'Data Input'!D36)</f>
        <v>0</v>
      </c>
      <c r="E37" s="172">
        <f>('Data Input'!E37-'Data Input'!E36)</f>
        <v>0</v>
      </c>
      <c r="F37" s="172">
        <f>('Data Input'!F37-'Data Input'!F36)</f>
        <v>0</v>
      </c>
      <c r="G37" s="172">
        <f>('Data Input'!G37-'Data Input'!G36)</f>
        <v>29240</v>
      </c>
      <c r="H37" s="172">
        <f>('Data Input'!H37-'Data Input'!H36)</f>
        <v>0</v>
      </c>
      <c r="I37" s="172">
        <f>('Data Input'!J37-'Data Input'!J36)</f>
        <v>0</v>
      </c>
      <c r="J37" s="172">
        <f>('Data Input'!K37-'Data Input'!K36)</f>
        <v>-2884886</v>
      </c>
      <c r="K37" s="172">
        <f>('Data Input'!L37-'Data Input'!L36)</f>
        <v>81090</v>
      </c>
      <c r="L37" s="172">
        <f>('Data Input'!M37-'Data Input'!M36)</f>
        <v>70340</v>
      </c>
      <c r="M37" s="172">
        <f>('Data Input'!N37-'Data Input'!N36)</f>
        <v>26140</v>
      </c>
      <c r="N37" s="172">
        <f>('Data Input'!O37-'Data Input'!O36)</f>
        <v>122270</v>
      </c>
      <c r="O37" s="172">
        <f>('Data Input'!P37-'Data Input'!P36)</f>
        <v>5970</v>
      </c>
      <c r="P37" s="172">
        <f>('Data Input'!U37-'Data Input'!U36)</f>
        <v>40160</v>
      </c>
      <c r="Q37" s="172">
        <f>('Data Input'!T37-'Data Input'!T36)</f>
        <v>63870</v>
      </c>
      <c r="R37" s="172">
        <f t="shared" si="0"/>
        <v>-2350756</v>
      </c>
      <c r="S37" s="172">
        <f>('Data Input'!X37-'Data Input'!X36)</f>
        <v>0</v>
      </c>
      <c r="T37" s="172">
        <f t="shared" si="1"/>
        <v>-2350756</v>
      </c>
      <c r="V37" s="27"/>
      <c r="AB37"/>
      <c r="AC37"/>
      <c r="AD37"/>
      <c r="AE37"/>
      <c r="AF37"/>
      <c r="AG37"/>
      <c r="AH37"/>
      <c r="AI37"/>
      <c r="AJ37"/>
      <c r="AK37"/>
      <c r="AL37"/>
      <c r="AM37"/>
    </row>
    <row r="38" spans="1:39" s="35" customFormat="1" x14ac:dyDescent="0.3">
      <c r="A38" s="112">
        <f>'Data Input'!A38</f>
        <v>44460</v>
      </c>
      <c r="B38" s="172">
        <f>('Data Input'!B38-'Data Input'!B37)</f>
        <v>35790</v>
      </c>
      <c r="C38" s="172">
        <f>('Data Input'!C38-'Data Input'!C37)</f>
        <v>49940</v>
      </c>
      <c r="D38" s="172">
        <f>('Data Input'!D38-'Data Input'!D37)</f>
        <v>0</v>
      </c>
      <c r="E38" s="172">
        <f>('Data Input'!E38-'Data Input'!E37)</f>
        <v>0</v>
      </c>
      <c r="F38" s="172">
        <f>('Data Input'!F38-'Data Input'!F37)</f>
        <v>0</v>
      </c>
      <c r="G38" s="172">
        <f>('Data Input'!G38-'Data Input'!G37)</f>
        <v>18890</v>
      </c>
      <c r="H38" s="172">
        <f>('Data Input'!H38-'Data Input'!H37)</f>
        <v>0</v>
      </c>
      <c r="I38" s="172">
        <f>('Data Input'!J38-'Data Input'!J37)</f>
        <v>0</v>
      </c>
      <c r="J38" s="172">
        <f>('Data Input'!K38-'Data Input'!K37)</f>
        <v>80266</v>
      </c>
      <c r="K38" s="172">
        <f>('Data Input'!L38-'Data Input'!L37)</f>
        <v>81580</v>
      </c>
      <c r="L38" s="172">
        <f>('Data Input'!M38-'Data Input'!M37)</f>
        <v>78300</v>
      </c>
      <c r="M38" s="172">
        <f>('Data Input'!N38-'Data Input'!N37)</f>
        <v>-21060</v>
      </c>
      <c r="N38" s="172">
        <f>('Data Input'!O38-'Data Input'!O37)</f>
        <v>31740</v>
      </c>
      <c r="O38" s="172">
        <f>('Data Input'!P38-'Data Input'!P37)</f>
        <v>5990</v>
      </c>
      <c r="P38" s="172">
        <f>('Data Input'!U38-'Data Input'!U37)</f>
        <v>38520</v>
      </c>
      <c r="Q38" s="172">
        <f>('Data Input'!T38-'Data Input'!T37)</f>
        <v>52760</v>
      </c>
      <c r="R38" s="172">
        <f t="shared" si="0"/>
        <v>452716</v>
      </c>
      <c r="S38" s="172">
        <f>('Data Input'!X38-'Data Input'!X37)</f>
        <v>0</v>
      </c>
      <c r="T38" s="172">
        <f t="shared" si="1"/>
        <v>452716</v>
      </c>
      <c r="V38" s="27" t="s">
        <v>125</v>
      </c>
      <c r="AB38"/>
      <c r="AC38"/>
      <c r="AD38"/>
      <c r="AE38"/>
      <c r="AF38"/>
      <c r="AG38"/>
      <c r="AH38"/>
      <c r="AI38"/>
      <c r="AJ38"/>
      <c r="AK38"/>
      <c r="AL38"/>
      <c r="AM38"/>
    </row>
    <row r="39" spans="1:39" s="35" customFormat="1" x14ac:dyDescent="0.3">
      <c r="A39" s="112">
        <f>'Data Input'!A39</f>
        <v>44466</v>
      </c>
      <c r="B39" s="172">
        <f>('Data Input'!B39-'Data Input'!B38)</f>
        <v>340</v>
      </c>
      <c r="C39" s="172">
        <f>('Data Input'!C39-'Data Input'!C38)</f>
        <v>42320</v>
      </c>
      <c r="D39" s="172">
        <f>('Data Input'!D39-'Data Input'!D38)</f>
        <v>0</v>
      </c>
      <c r="E39" s="172">
        <f>('Data Input'!E39-'Data Input'!E38)</f>
        <v>0</v>
      </c>
      <c r="F39" s="172">
        <f>('Data Input'!F39-'Data Input'!F38)</f>
        <v>0</v>
      </c>
      <c r="G39" s="172">
        <f>('Data Input'!G39-'Data Input'!G38)</f>
        <v>19640</v>
      </c>
      <c r="H39" s="172">
        <f>('Data Input'!H39-'Data Input'!H38)</f>
        <v>0</v>
      </c>
      <c r="I39" s="172">
        <f>('Data Input'!J39-'Data Input'!J38)</f>
        <v>0</v>
      </c>
      <c r="J39" s="172">
        <f>('Data Input'!K39-'Data Input'!K38)</f>
        <v>68561</v>
      </c>
      <c r="K39" s="172">
        <f>('Data Input'!L39-'Data Input'!L38)</f>
        <v>67160</v>
      </c>
      <c r="L39" s="172">
        <f>('Data Input'!M39-'Data Input'!M38)</f>
        <v>63340</v>
      </c>
      <c r="M39" s="172">
        <f>('Data Input'!N39-'Data Input'!N38)</f>
        <v>-44170</v>
      </c>
      <c r="N39" s="172">
        <f>('Data Input'!O39-'Data Input'!O38)</f>
        <v>60130</v>
      </c>
      <c r="O39" s="172">
        <f>('Data Input'!P39-'Data Input'!P38)</f>
        <v>5080</v>
      </c>
      <c r="P39" s="172">
        <f>('Data Input'!U39-'Data Input'!U38)</f>
        <v>33190</v>
      </c>
      <c r="Q39" s="172">
        <f>('Data Input'!T39-'Data Input'!T38)</f>
        <v>39330</v>
      </c>
      <c r="R39" s="172">
        <f t="shared" si="0"/>
        <v>354921</v>
      </c>
      <c r="S39" s="172">
        <f>('Data Input'!X39-'Data Input'!X38)</f>
        <v>0</v>
      </c>
      <c r="T39" s="172">
        <f t="shared" si="1"/>
        <v>354921</v>
      </c>
      <c r="V39" s="27" t="s">
        <v>126</v>
      </c>
      <c r="AB39"/>
      <c r="AC39"/>
      <c r="AD39"/>
      <c r="AE39"/>
      <c r="AF39"/>
      <c r="AG39"/>
      <c r="AH39"/>
      <c r="AI39"/>
      <c r="AJ39"/>
      <c r="AK39"/>
      <c r="AL39"/>
      <c r="AM39"/>
    </row>
    <row r="40" spans="1:39" s="35" customFormat="1" x14ac:dyDescent="0.3">
      <c r="A40" s="112">
        <f>'Data Input'!A40</f>
        <v>44474</v>
      </c>
      <c r="B40" s="172">
        <f>('Data Input'!B40-'Data Input'!B39)</f>
        <v>-190</v>
      </c>
      <c r="C40" s="172">
        <f>('Data Input'!C40-'Data Input'!C39)</f>
        <v>57870</v>
      </c>
      <c r="D40" s="172">
        <f>('Data Input'!D40-'Data Input'!D39)</f>
        <v>1419634</v>
      </c>
      <c r="E40" s="172">
        <f>('Data Input'!E40-'Data Input'!E39)</f>
        <v>0</v>
      </c>
      <c r="F40" s="172">
        <f>('Data Input'!F40-'Data Input'!F39)</f>
        <v>0</v>
      </c>
      <c r="G40" s="172">
        <f>('Data Input'!G40-'Data Input'!G39)</f>
        <v>28120</v>
      </c>
      <c r="H40" s="172">
        <f>('Data Input'!H40-'Data Input'!H39)</f>
        <v>0</v>
      </c>
      <c r="I40" s="172">
        <f>('Data Input'!J40-'Data Input'!J39)</f>
        <v>0</v>
      </c>
      <c r="J40" s="172">
        <f>('Data Input'!K40-'Data Input'!K39)</f>
        <v>91279</v>
      </c>
      <c r="K40" s="172">
        <f>('Data Input'!L40-'Data Input'!L39)</f>
        <v>88450</v>
      </c>
      <c r="L40" s="172">
        <f>('Data Input'!M40-'Data Input'!M39)</f>
        <v>84450</v>
      </c>
      <c r="M40" s="172">
        <f>('Data Input'!N40-'Data Input'!N39)</f>
        <v>0</v>
      </c>
      <c r="N40" s="172">
        <f>('Data Input'!O40-'Data Input'!O39)</f>
        <v>68480</v>
      </c>
      <c r="O40" s="172">
        <f>('Data Input'!P40-'Data Input'!P39)</f>
        <v>6680</v>
      </c>
      <c r="P40" s="172">
        <f>('Data Input'!U40-'Data Input'!U39)</f>
        <v>52610</v>
      </c>
      <c r="Q40" s="172">
        <f>('Data Input'!T40-'Data Input'!T39)</f>
        <v>51720</v>
      </c>
      <c r="R40" s="172">
        <f t="shared" si="0"/>
        <v>1949103</v>
      </c>
      <c r="S40" s="172">
        <f>('Data Input'!X40-'Data Input'!X39)</f>
        <v>0</v>
      </c>
      <c r="T40" s="172">
        <f t="shared" si="1"/>
        <v>1949103</v>
      </c>
      <c r="V40" s="31"/>
      <c r="AB40"/>
      <c r="AC40"/>
      <c r="AD40"/>
      <c r="AE40"/>
      <c r="AF40"/>
      <c r="AG40"/>
      <c r="AH40"/>
      <c r="AI40"/>
      <c r="AJ40"/>
      <c r="AK40"/>
      <c r="AL40"/>
      <c r="AM40"/>
    </row>
    <row r="41" spans="1:39" s="35" customFormat="1" x14ac:dyDescent="0.3">
      <c r="A41" s="112">
        <f>'Data Input'!A41</f>
        <v>44481</v>
      </c>
      <c r="B41" s="172">
        <f>('Data Input'!B41-'Data Input'!B40)</f>
        <v>122260</v>
      </c>
      <c r="C41" s="172">
        <f>('Data Input'!C41-'Data Input'!C40)</f>
        <v>49920</v>
      </c>
      <c r="D41" s="172">
        <f>('Data Input'!D41-'Data Input'!D40)</f>
        <v>82656</v>
      </c>
      <c r="E41" s="172">
        <f>('Data Input'!E41-'Data Input'!E40)</f>
        <v>0</v>
      </c>
      <c r="F41" s="172">
        <f>('Data Input'!F41-'Data Input'!F40)</f>
        <v>0</v>
      </c>
      <c r="G41" s="172">
        <f>('Data Input'!G41-'Data Input'!G40)</f>
        <v>27030</v>
      </c>
      <c r="H41" s="172">
        <f>('Data Input'!H41-'Data Input'!H40)</f>
        <v>0</v>
      </c>
      <c r="I41" s="172">
        <f>('Data Input'!J41-'Data Input'!J40)</f>
        <v>0</v>
      </c>
      <c r="J41" s="172">
        <f>('Data Input'!K41-'Data Input'!K40)</f>
        <v>79567</v>
      </c>
      <c r="K41" s="172">
        <f>('Data Input'!L41-'Data Input'!L40)</f>
        <v>81160</v>
      </c>
      <c r="L41" s="172">
        <f>('Data Input'!M41-'Data Input'!M40)</f>
        <v>71780</v>
      </c>
      <c r="M41" s="172">
        <f>('Data Input'!N41-'Data Input'!N40)</f>
        <v>-850</v>
      </c>
      <c r="N41" s="172">
        <f>('Data Input'!O41-'Data Input'!O40)</f>
        <v>76350</v>
      </c>
      <c r="O41" s="172">
        <f>('Data Input'!P41-'Data Input'!P40)</f>
        <v>5920</v>
      </c>
      <c r="P41" s="172">
        <f>('Data Input'!U41-'Data Input'!U40)</f>
        <v>28430</v>
      </c>
      <c r="Q41" s="172">
        <f>('Data Input'!T41-'Data Input'!T40)</f>
        <v>41890</v>
      </c>
      <c r="R41" s="172">
        <f t="shared" si="0"/>
        <v>666113</v>
      </c>
      <c r="S41" s="172">
        <f>('Data Input'!X41-'Data Input'!X40)</f>
        <v>0</v>
      </c>
      <c r="T41" s="172">
        <f t="shared" si="1"/>
        <v>666113</v>
      </c>
      <c r="V41" s="31"/>
      <c r="AB41"/>
      <c r="AC41"/>
      <c r="AD41"/>
      <c r="AE41"/>
      <c r="AF41"/>
      <c r="AG41"/>
      <c r="AH41"/>
      <c r="AI41"/>
      <c r="AJ41"/>
      <c r="AK41"/>
      <c r="AL41"/>
      <c r="AM41"/>
    </row>
    <row r="42" spans="1:39" s="35" customFormat="1" x14ac:dyDescent="0.3">
      <c r="A42" s="112">
        <f>'Data Input'!A42</f>
        <v>44488</v>
      </c>
      <c r="B42" s="172">
        <f>('Data Input'!B42-'Data Input'!B41)</f>
        <v>127020</v>
      </c>
      <c r="C42" s="172">
        <f>('Data Input'!C42-'Data Input'!C41)</f>
        <v>48170</v>
      </c>
      <c r="D42" s="172">
        <f>('Data Input'!D42-'Data Input'!D41)</f>
        <v>76800</v>
      </c>
      <c r="E42" s="172">
        <f>('Data Input'!E42-'Data Input'!E41)</f>
        <v>0</v>
      </c>
      <c r="F42" s="172">
        <f>('Data Input'!F42-'Data Input'!F41)</f>
        <v>0</v>
      </c>
      <c r="G42" s="172">
        <f>('Data Input'!G42-'Data Input'!G41)</f>
        <v>18720</v>
      </c>
      <c r="H42" s="172">
        <f>('Data Input'!H42-'Data Input'!H41)</f>
        <v>0</v>
      </c>
      <c r="I42" s="172">
        <f>('Data Input'!J42-'Data Input'!J41)</f>
        <v>0</v>
      </c>
      <c r="J42" s="172">
        <f>('Data Input'!K42-'Data Input'!K41)</f>
        <v>79563</v>
      </c>
      <c r="K42" s="172">
        <f>('Data Input'!L42-'Data Input'!L41)</f>
        <v>80670</v>
      </c>
      <c r="L42" s="172">
        <f>('Data Input'!M42-'Data Input'!M41)</f>
        <v>68850</v>
      </c>
      <c r="M42" s="172">
        <f>('Data Input'!N42-'Data Input'!N41)</f>
        <v>92010</v>
      </c>
      <c r="N42" s="172">
        <f>('Data Input'!O42-'Data Input'!O41)</f>
        <v>94100</v>
      </c>
      <c r="O42" s="172">
        <f>('Data Input'!P42-'Data Input'!P41)</f>
        <v>5850</v>
      </c>
      <c r="P42" s="172">
        <f>('Data Input'!U42-'Data Input'!U41)</f>
        <v>36870</v>
      </c>
      <c r="Q42" s="172">
        <f>('Data Input'!T42-'Data Input'!T41)</f>
        <v>35556</v>
      </c>
      <c r="R42" s="172">
        <f t="shared" si="0"/>
        <v>764179</v>
      </c>
      <c r="S42" s="172">
        <f>('Data Input'!X42-'Data Input'!X41)</f>
        <v>0</v>
      </c>
      <c r="T42" s="172">
        <f t="shared" si="1"/>
        <v>764179</v>
      </c>
      <c r="V42" s="31"/>
      <c r="AB42"/>
      <c r="AC42"/>
      <c r="AD42"/>
      <c r="AE42"/>
      <c r="AF42"/>
      <c r="AG42"/>
      <c r="AH42"/>
      <c r="AI42"/>
      <c r="AJ42"/>
      <c r="AK42"/>
      <c r="AL42"/>
      <c r="AM42"/>
    </row>
    <row r="43" spans="1:39" s="35" customFormat="1" x14ac:dyDescent="0.3">
      <c r="A43" s="112">
        <f>'Data Input'!A43</f>
        <v>44495</v>
      </c>
      <c r="B43" s="172">
        <f>('Data Input'!B43-'Data Input'!B42)</f>
        <v>121000</v>
      </c>
      <c r="C43" s="172">
        <f>('Data Input'!C43-'Data Input'!C42)</f>
        <v>46170</v>
      </c>
      <c r="D43" s="172">
        <f>('Data Input'!D43-'Data Input'!D42)</f>
        <v>74270</v>
      </c>
      <c r="E43" s="172">
        <f>('Data Input'!E43-'Data Input'!E42)</f>
        <v>0</v>
      </c>
      <c r="F43" s="172">
        <f>('Data Input'!F43-'Data Input'!F42)</f>
        <v>0</v>
      </c>
      <c r="G43" s="172">
        <f>('Data Input'!G43-'Data Input'!G42)</f>
        <v>28710</v>
      </c>
      <c r="H43" s="172">
        <f>('Data Input'!H43-'Data Input'!H42)</f>
        <v>0</v>
      </c>
      <c r="I43" s="172">
        <f>('Data Input'!J43-'Data Input'!J42)</f>
        <v>0</v>
      </c>
      <c r="J43" s="172">
        <f>('Data Input'!K43-'Data Input'!K42)</f>
        <v>78401</v>
      </c>
      <c r="K43" s="172">
        <f>('Data Input'!L43-'Data Input'!L42)</f>
        <v>80690</v>
      </c>
      <c r="L43" s="172">
        <f>('Data Input'!M43-'Data Input'!M42)</f>
        <v>68540</v>
      </c>
      <c r="M43" s="172">
        <f>('Data Input'!N43-'Data Input'!N42)</f>
        <v>92740</v>
      </c>
      <c r="N43" s="172">
        <f>('Data Input'!O43-'Data Input'!O42)</f>
        <v>89360</v>
      </c>
      <c r="O43" s="172">
        <f>('Data Input'!P43-'Data Input'!P42)</f>
        <v>5790</v>
      </c>
      <c r="P43" s="172">
        <f>('Data Input'!U43-'Data Input'!U42)</f>
        <v>40700</v>
      </c>
      <c r="Q43" s="172">
        <f>('Data Input'!T43-'Data Input'!T42)</f>
        <v>40294</v>
      </c>
      <c r="R43" s="172">
        <f t="shared" si="0"/>
        <v>766665</v>
      </c>
      <c r="S43" s="172">
        <f>('Data Input'!X43-'Data Input'!X42)</f>
        <v>0</v>
      </c>
      <c r="T43" s="172">
        <f t="shared" si="1"/>
        <v>766665</v>
      </c>
      <c r="V43" s="31" t="str">
        <f>'Data Input'!Z59</f>
        <v>Well 8 started 1/23</v>
      </c>
      <c r="AB43"/>
      <c r="AC43"/>
      <c r="AD43"/>
      <c r="AE43"/>
      <c r="AF43"/>
      <c r="AG43"/>
      <c r="AH43"/>
      <c r="AI43"/>
      <c r="AJ43"/>
      <c r="AK43"/>
      <c r="AL43"/>
      <c r="AM43"/>
    </row>
    <row r="44" spans="1:39" s="35" customFormat="1" x14ac:dyDescent="0.3">
      <c r="A44" s="112">
        <f>'Data Input'!A44</f>
        <v>44502</v>
      </c>
      <c r="B44" s="172">
        <f>('Data Input'!B44-'Data Input'!B43)</f>
        <v>225920</v>
      </c>
      <c r="C44" s="172">
        <f>('Data Input'!C44-'Data Input'!C43)</f>
        <v>44770</v>
      </c>
      <c r="D44" s="172">
        <f>('Data Input'!D44-'Data Input'!D43)</f>
        <v>72690</v>
      </c>
      <c r="E44" s="172">
        <f>('Data Input'!E44-'Data Input'!E43)</f>
        <v>0</v>
      </c>
      <c r="F44" s="172">
        <f>('Data Input'!F44-'Data Input'!F43)</f>
        <v>0</v>
      </c>
      <c r="G44" s="172">
        <f>('Data Input'!G44-'Data Input'!G43)</f>
        <v>22180</v>
      </c>
      <c r="H44" s="172">
        <f>('Data Input'!H44-'Data Input'!H43)</f>
        <v>0</v>
      </c>
      <c r="I44" s="172">
        <f>('Data Input'!J44-'Data Input'!J43)</f>
        <v>0</v>
      </c>
      <c r="J44" s="172">
        <f>('Data Input'!K44-'Data Input'!K43)</f>
        <v>80463</v>
      </c>
      <c r="K44" s="172">
        <f>('Data Input'!L44-'Data Input'!L43)</f>
        <v>74910</v>
      </c>
      <c r="L44" s="172">
        <f>('Data Input'!M44-'Data Input'!M43)</f>
        <v>69100</v>
      </c>
      <c r="M44" s="172">
        <f>('Data Input'!N44-'Data Input'!N43)</f>
        <v>93670</v>
      </c>
      <c r="N44" s="172">
        <f>('Data Input'!O44-'Data Input'!O43)</f>
        <v>91920</v>
      </c>
      <c r="O44" s="172">
        <f>('Data Input'!P44-'Data Input'!P43)</f>
        <v>5810</v>
      </c>
      <c r="P44" s="172">
        <f>('Data Input'!U44-'Data Input'!U43)</f>
        <v>29920</v>
      </c>
      <c r="Q44" s="172">
        <f>('Data Input'!T44-'Data Input'!T43)</f>
        <v>35570</v>
      </c>
      <c r="R44" s="172">
        <f t="shared" si="0"/>
        <v>846923</v>
      </c>
      <c r="S44" s="172">
        <f>('Data Input'!X44-'Data Input'!X43)</f>
        <v>0</v>
      </c>
      <c r="T44" s="172">
        <f t="shared" si="1"/>
        <v>846923</v>
      </c>
      <c r="V44" s="31" t="str">
        <f>'Data Input'!Z60</f>
        <v>Well 1 themal switch tripped</v>
      </c>
      <c r="AB44"/>
      <c r="AC44"/>
      <c r="AD44"/>
      <c r="AE44"/>
      <c r="AF44"/>
      <c r="AG44"/>
      <c r="AH44"/>
      <c r="AI44"/>
      <c r="AJ44"/>
      <c r="AK44"/>
      <c r="AL44"/>
      <c r="AM44"/>
    </row>
    <row r="45" spans="1:39" s="35" customFormat="1" x14ac:dyDescent="0.3">
      <c r="A45" s="112">
        <f>'Data Input'!A45</f>
        <v>44509</v>
      </c>
      <c r="B45" s="172">
        <f>('Data Input'!B45-'Data Input'!B44)</f>
        <v>228420</v>
      </c>
      <c r="C45" s="172">
        <f>('Data Input'!C45-'Data Input'!C44)</f>
        <v>43350</v>
      </c>
      <c r="D45" s="172">
        <f>('Data Input'!D45-'Data Input'!D44)</f>
        <v>63610</v>
      </c>
      <c r="E45" s="172">
        <f>('Data Input'!E45-'Data Input'!E44)</f>
        <v>0</v>
      </c>
      <c r="F45" s="172">
        <f>('Data Input'!F45-'Data Input'!F44)</f>
        <v>0</v>
      </c>
      <c r="G45" s="172">
        <f>('Data Input'!G45-'Data Input'!G44)</f>
        <v>11760</v>
      </c>
      <c r="H45" s="172">
        <f>('Data Input'!H45-'Data Input'!H44)</f>
        <v>0</v>
      </c>
      <c r="I45" s="172">
        <f>('Data Input'!J45-'Data Input'!J44)</f>
        <v>0</v>
      </c>
      <c r="J45" s="172">
        <f>('Data Input'!K45-'Data Input'!K44)</f>
        <v>79262</v>
      </c>
      <c r="K45" s="172">
        <f>('Data Input'!L45-'Data Input'!L44)</f>
        <v>0</v>
      </c>
      <c r="L45" s="172">
        <f>('Data Input'!M45-'Data Input'!M44)</f>
        <v>66610</v>
      </c>
      <c r="M45" s="172">
        <f>('Data Input'!N45-'Data Input'!N44)</f>
        <v>92730</v>
      </c>
      <c r="N45" s="172">
        <f>('Data Input'!O45-'Data Input'!O44)</f>
        <v>93300</v>
      </c>
      <c r="O45" s="172">
        <f>('Data Input'!P45-'Data Input'!P44)</f>
        <v>5890</v>
      </c>
      <c r="P45" s="172">
        <f>('Data Input'!U45-'Data Input'!U44)</f>
        <v>36420</v>
      </c>
      <c r="Q45" s="172">
        <f>('Data Input'!T45-'Data Input'!T44)</f>
        <v>38180</v>
      </c>
      <c r="R45" s="172">
        <f t="shared" si="0"/>
        <v>759532</v>
      </c>
      <c r="S45" s="172">
        <f>('Data Input'!X45-'Data Input'!X44)</f>
        <v>0</v>
      </c>
      <c r="T45" s="172">
        <f t="shared" si="1"/>
        <v>759532</v>
      </c>
      <c r="V45" s="31">
        <f>'Data Input'!Z61</f>
        <v>0</v>
      </c>
      <c r="AB45"/>
      <c r="AC45"/>
      <c r="AD45"/>
      <c r="AE45"/>
      <c r="AF45"/>
      <c r="AG45"/>
      <c r="AH45"/>
      <c r="AI45"/>
      <c r="AJ45"/>
      <c r="AK45"/>
      <c r="AL45"/>
      <c r="AM45"/>
    </row>
    <row r="46" spans="1:39" s="35" customFormat="1" x14ac:dyDescent="0.3">
      <c r="A46" s="112">
        <f>'Data Input'!A46</f>
        <v>44516</v>
      </c>
      <c r="B46" s="172">
        <f>('Data Input'!B46-'Data Input'!B45)</f>
        <v>239110</v>
      </c>
      <c r="C46" s="172">
        <f>('Data Input'!C46-'Data Input'!C45)</f>
        <v>41960</v>
      </c>
      <c r="D46" s="172">
        <f>('Data Input'!D46-'Data Input'!D45)</f>
        <v>59230</v>
      </c>
      <c r="E46" s="172">
        <f>('Data Input'!E46-'Data Input'!E45)</f>
        <v>0</v>
      </c>
      <c r="F46" s="172">
        <f>('Data Input'!F46-'Data Input'!F45)</f>
        <v>0</v>
      </c>
      <c r="G46" s="172">
        <f>('Data Input'!G46-'Data Input'!G45)</f>
        <v>25670</v>
      </c>
      <c r="H46" s="172">
        <f>('Data Input'!H46-'Data Input'!H45)</f>
        <v>0</v>
      </c>
      <c r="I46" s="172">
        <f>('Data Input'!J46-'Data Input'!J45)</f>
        <v>0</v>
      </c>
      <c r="J46" s="172">
        <f>('Data Input'!K46-'Data Input'!K45)</f>
        <v>78954</v>
      </c>
      <c r="K46" s="172">
        <f>('Data Input'!L46-'Data Input'!L45)</f>
        <v>0</v>
      </c>
      <c r="L46" s="172">
        <f>('Data Input'!M46-'Data Input'!M45)</f>
        <v>69990</v>
      </c>
      <c r="M46" s="172">
        <f>('Data Input'!N46-'Data Input'!N45)</f>
        <v>91760</v>
      </c>
      <c r="N46" s="172">
        <f>('Data Input'!O46-'Data Input'!O45)</f>
        <v>93450</v>
      </c>
      <c r="O46" s="172">
        <f>('Data Input'!P46-'Data Input'!P45)</f>
        <v>5850</v>
      </c>
      <c r="P46" s="172">
        <f>('Data Input'!U46-'Data Input'!U45)</f>
        <v>34830</v>
      </c>
      <c r="Q46" s="172">
        <f>('Data Input'!T46-'Data Input'!T45)</f>
        <v>28850</v>
      </c>
      <c r="R46" s="172">
        <f t="shared" si="0"/>
        <v>769654</v>
      </c>
      <c r="S46" s="172">
        <f>('Data Input'!X46-'Data Input'!X45)</f>
        <v>0</v>
      </c>
      <c r="T46" s="172">
        <f t="shared" si="1"/>
        <v>769654</v>
      </c>
      <c r="V46" s="31">
        <f>'Data Input'!Z62</f>
        <v>0</v>
      </c>
      <c r="AB46"/>
      <c r="AC46"/>
      <c r="AD46"/>
      <c r="AE46"/>
      <c r="AF46"/>
      <c r="AG46"/>
      <c r="AH46"/>
      <c r="AI46"/>
      <c r="AJ46"/>
      <c r="AK46"/>
      <c r="AL46"/>
      <c r="AM46"/>
    </row>
    <row r="47" spans="1:39" s="35" customFormat="1" x14ac:dyDescent="0.3">
      <c r="A47" s="112">
        <f>'Data Input'!A47</f>
        <v>44523</v>
      </c>
      <c r="B47" s="172">
        <f>('Data Input'!B47-'Data Input'!B46)</f>
        <v>193750</v>
      </c>
      <c r="C47" s="172">
        <f>('Data Input'!C47-'Data Input'!C46)</f>
        <v>40620</v>
      </c>
      <c r="D47" s="172">
        <f>('Data Input'!D47-'Data Input'!D46)</f>
        <v>60980</v>
      </c>
      <c r="E47" s="172">
        <f>('Data Input'!E47-'Data Input'!E46)</f>
        <v>0</v>
      </c>
      <c r="F47" s="172">
        <f>('Data Input'!F47-'Data Input'!F46)</f>
        <v>0</v>
      </c>
      <c r="G47" s="172">
        <f>('Data Input'!G47-'Data Input'!G46)</f>
        <v>24770</v>
      </c>
      <c r="H47" s="172">
        <f>('Data Input'!H47-'Data Input'!H46)</f>
        <v>0</v>
      </c>
      <c r="I47" s="172">
        <f>('Data Input'!J47-'Data Input'!J46)</f>
        <v>0</v>
      </c>
      <c r="J47" s="172">
        <f>('Data Input'!K47-'Data Input'!K46)</f>
        <v>78636</v>
      </c>
      <c r="K47" s="172">
        <f>('Data Input'!L47-'Data Input'!L46)</f>
        <v>0</v>
      </c>
      <c r="L47" s="172">
        <f>('Data Input'!M47-'Data Input'!M46)</f>
        <v>67920</v>
      </c>
      <c r="M47" s="172">
        <f>('Data Input'!N47-'Data Input'!N46)</f>
        <v>90840</v>
      </c>
      <c r="N47" s="172">
        <f>('Data Input'!O47-'Data Input'!O46)</f>
        <v>92730</v>
      </c>
      <c r="O47" s="172">
        <f>('Data Input'!P47-'Data Input'!P46)</f>
        <v>5780</v>
      </c>
      <c r="P47" s="172">
        <f>('Data Input'!U47-'Data Input'!U46)</f>
        <v>33040</v>
      </c>
      <c r="Q47" s="172">
        <f>('Data Input'!T47-'Data Input'!T46)</f>
        <v>31840</v>
      </c>
      <c r="R47" s="172">
        <f t="shared" si="0"/>
        <v>720906</v>
      </c>
      <c r="S47" s="172">
        <f>('Data Input'!X47-'Data Input'!X46)</f>
        <v>0</v>
      </c>
      <c r="T47" s="172">
        <f t="shared" si="1"/>
        <v>720906</v>
      </c>
      <c r="V47" s="31">
        <f>'Data Input'!Z63</f>
        <v>0</v>
      </c>
      <c r="AB47"/>
      <c r="AC47"/>
      <c r="AD47"/>
      <c r="AE47"/>
      <c r="AF47"/>
      <c r="AG47"/>
      <c r="AH47"/>
      <c r="AI47"/>
      <c r="AJ47"/>
      <c r="AK47"/>
      <c r="AL47"/>
      <c r="AM47"/>
    </row>
    <row r="48" spans="1:39" x14ac:dyDescent="0.3">
      <c r="A48" s="112">
        <f>'Data Input'!A48</f>
        <v>44530</v>
      </c>
      <c r="B48" s="172">
        <f>('Data Input'!B48-'Data Input'!B47)</f>
        <v>204230</v>
      </c>
      <c r="C48" s="172">
        <f>('Data Input'!C48-'Data Input'!C47)</f>
        <v>39190</v>
      </c>
      <c r="D48" s="172">
        <f>('Data Input'!D48-'Data Input'!D47)</f>
        <v>60450</v>
      </c>
      <c r="E48" s="172">
        <f>('Data Input'!E48-'Data Input'!E47)</f>
        <v>0</v>
      </c>
      <c r="F48" s="172">
        <f>('Data Input'!F48-'Data Input'!F47)</f>
        <v>0</v>
      </c>
      <c r="G48" s="172">
        <f>('Data Input'!G48-'Data Input'!G47)</f>
        <v>32260</v>
      </c>
      <c r="H48" s="172">
        <f>('Data Input'!H48-'Data Input'!H47)</f>
        <v>0</v>
      </c>
      <c r="I48" s="172">
        <f>('Data Input'!J48-'Data Input'!J47)</f>
        <v>0</v>
      </c>
      <c r="J48" s="172">
        <f>('Data Input'!K48-'Data Input'!K47)</f>
        <v>78581</v>
      </c>
      <c r="K48" s="172">
        <f>('Data Input'!L48-'Data Input'!L47)</f>
        <v>13500</v>
      </c>
      <c r="L48" s="172">
        <f>('Data Input'!M48-'Data Input'!M47)</f>
        <v>68240</v>
      </c>
      <c r="M48" s="172">
        <f>('Data Input'!N48-'Data Input'!N47)</f>
        <v>78270</v>
      </c>
      <c r="N48" s="172">
        <f>('Data Input'!O48-'Data Input'!O47)</f>
        <v>93330</v>
      </c>
      <c r="O48" s="172">
        <f>('Data Input'!P48-'Data Input'!P47)</f>
        <v>5740</v>
      </c>
      <c r="P48" s="172">
        <f>('Data Input'!U48-'Data Input'!U47)</f>
        <v>31690</v>
      </c>
      <c r="Q48" s="172">
        <f>('Data Input'!T48-'Data Input'!T47)</f>
        <v>30080</v>
      </c>
      <c r="R48" s="172">
        <f t="shared" si="0"/>
        <v>735561</v>
      </c>
      <c r="S48" s="172">
        <f>('Data Input'!X48-'Data Input'!X47)</f>
        <v>0</v>
      </c>
      <c r="T48" s="172">
        <f t="shared" si="1"/>
        <v>735561</v>
      </c>
      <c r="V48" s="31" t="str">
        <f>'Data Input'!Z64</f>
        <v>Well 1, 15 install Schwaiber 1.5 hp pumps</v>
      </c>
    </row>
    <row r="49" spans="1:24" x14ac:dyDescent="0.3">
      <c r="A49" s="112">
        <f>'Data Input'!A49</f>
        <v>44537</v>
      </c>
      <c r="B49" s="172">
        <f>('Data Input'!B49-'Data Input'!B48)</f>
        <v>338050</v>
      </c>
      <c r="C49" s="172">
        <f>('Data Input'!C49-'Data Input'!C48)</f>
        <v>30650</v>
      </c>
      <c r="D49" s="172">
        <f>('Data Input'!D49-'Data Input'!D48)</f>
        <v>64500</v>
      </c>
      <c r="E49" s="172">
        <f>('Data Input'!E49-'Data Input'!E48)</f>
        <v>0</v>
      </c>
      <c r="F49" s="172">
        <f>('Data Input'!F49-'Data Input'!F48)</f>
        <v>0</v>
      </c>
      <c r="G49" s="172">
        <f>('Data Input'!G49-'Data Input'!G48)</f>
        <v>51440</v>
      </c>
      <c r="H49" s="172">
        <f>('Data Input'!H49-'Data Input'!H48)</f>
        <v>0</v>
      </c>
      <c r="I49" s="172">
        <f>('Data Input'!J49-'Data Input'!J48)</f>
        <v>0</v>
      </c>
      <c r="J49" s="172">
        <f>('Data Input'!K49-'Data Input'!K48)</f>
        <v>82576</v>
      </c>
      <c r="K49" s="172">
        <f>('Data Input'!L49-'Data Input'!L48)</f>
        <v>143490</v>
      </c>
      <c r="L49" s="172">
        <f>('Data Input'!M49-'Data Input'!M48)</f>
        <v>73040</v>
      </c>
      <c r="M49" s="172">
        <f>('Data Input'!N49-'Data Input'!N48)</f>
        <v>-6256300</v>
      </c>
      <c r="N49" s="172">
        <f>('Data Input'!O49-'Data Input'!O48)</f>
        <v>100760</v>
      </c>
      <c r="O49" s="172">
        <f>('Data Input'!P49-'Data Input'!P48)</f>
        <v>6000</v>
      </c>
      <c r="P49" s="172">
        <f>('Data Input'!U49-'Data Input'!U48)</f>
        <v>31300</v>
      </c>
      <c r="Q49" s="172">
        <f>('Data Input'!T49-'Data Input'!T48)</f>
        <v>31030</v>
      </c>
      <c r="R49" s="172">
        <f t="shared" si="0"/>
        <v>-5303464</v>
      </c>
      <c r="S49" s="172">
        <f>('Data Input'!X49-'Data Input'!X48)</f>
        <v>0</v>
      </c>
      <c r="T49" s="172">
        <f t="shared" si="1"/>
        <v>-5303464</v>
      </c>
      <c r="V49" s="31" t="str">
        <f>'Data Input'!Z65</f>
        <v>All wells off for 1.25 days for pipe repair</v>
      </c>
    </row>
    <row r="50" spans="1:24" x14ac:dyDescent="0.3">
      <c r="A50" s="112">
        <f>'Data Input'!A50</f>
        <v>44544</v>
      </c>
      <c r="B50" s="172">
        <f>('Data Input'!B50-'Data Input'!B49)</f>
        <v>118600</v>
      </c>
      <c r="C50" s="172">
        <f>('Data Input'!C50-'Data Input'!C49)</f>
        <v>52770</v>
      </c>
      <c r="D50" s="172">
        <f>('Data Input'!D50-'Data Input'!D49)</f>
        <v>69270</v>
      </c>
      <c r="E50" s="172">
        <f>('Data Input'!E50-'Data Input'!E49)</f>
        <v>0</v>
      </c>
      <c r="F50" s="172">
        <f>('Data Input'!F50-'Data Input'!F49)</f>
        <v>0</v>
      </c>
      <c r="G50" s="172">
        <f>('Data Input'!G50-'Data Input'!G49)</f>
        <v>42130</v>
      </c>
      <c r="H50" s="172">
        <f>('Data Input'!H50-'Data Input'!H49)</f>
        <v>0</v>
      </c>
      <c r="I50" s="172">
        <f>('Data Input'!J50-'Data Input'!J49)</f>
        <v>0</v>
      </c>
      <c r="J50" s="172">
        <f>('Data Input'!K50-'Data Input'!K49)</f>
        <v>76484</v>
      </c>
      <c r="K50" s="172">
        <f>('Data Input'!L50-'Data Input'!L49)</f>
        <v>132810</v>
      </c>
      <c r="L50" s="172">
        <f>('Data Input'!M50-'Data Input'!M49)</f>
        <v>77880</v>
      </c>
      <c r="M50" s="172">
        <f>('Data Input'!N50-'Data Input'!N49)</f>
        <v>132619</v>
      </c>
      <c r="N50" s="172">
        <f>('Data Input'!O50-'Data Input'!O49)</f>
        <v>98250</v>
      </c>
      <c r="O50" s="172">
        <f>('Data Input'!P50-'Data Input'!P49)</f>
        <v>6520</v>
      </c>
      <c r="P50" s="172">
        <f>('Data Input'!U50-'Data Input'!U49)</f>
        <v>30910</v>
      </c>
      <c r="Q50" s="172">
        <f>('Data Input'!T50-'Data Input'!T49)</f>
        <v>32020</v>
      </c>
      <c r="R50" s="172">
        <f t="shared" si="0"/>
        <v>870263</v>
      </c>
      <c r="S50" s="172">
        <f>('Data Input'!X50-'Data Input'!X49)</f>
        <v>0</v>
      </c>
      <c r="T50" s="172">
        <f t="shared" si="1"/>
        <v>870263</v>
      </c>
      <c r="V50" s="31" t="str">
        <f>'Data Input'!Z66</f>
        <v>#2 need maintanence, #13 Failed, #15 noisy, #8 very slow and turned off</v>
      </c>
    </row>
    <row r="51" spans="1:24" x14ac:dyDescent="0.3">
      <c r="A51" s="112">
        <f>'Data Input'!A51</f>
        <v>44551</v>
      </c>
      <c r="B51" s="172">
        <f>('Data Input'!B51-'Data Input'!B50)</f>
        <v>125390</v>
      </c>
      <c r="C51" s="172">
        <f>('Data Input'!C51-'Data Input'!C50)</f>
        <v>29360</v>
      </c>
      <c r="D51" s="172">
        <f>('Data Input'!D51-'Data Input'!D50)</f>
        <v>54160</v>
      </c>
      <c r="E51" s="172">
        <f>('Data Input'!E51-'Data Input'!E50)</f>
        <v>0</v>
      </c>
      <c r="F51" s="172">
        <f>('Data Input'!F51-'Data Input'!F50)</f>
        <v>0</v>
      </c>
      <c r="G51" s="172">
        <f>('Data Input'!G51-'Data Input'!G50)</f>
        <v>9270</v>
      </c>
      <c r="H51" s="172">
        <f>('Data Input'!H51-'Data Input'!H50)</f>
        <v>0</v>
      </c>
      <c r="I51" s="172">
        <f>('Data Input'!J51-'Data Input'!J50)</f>
        <v>0</v>
      </c>
      <c r="J51" s="172">
        <f>('Data Input'!K51-'Data Input'!K50)</f>
        <v>77016</v>
      </c>
      <c r="K51" s="172">
        <f>('Data Input'!L51-'Data Input'!L50)</f>
        <v>99330</v>
      </c>
      <c r="L51" s="172">
        <f>('Data Input'!M51-'Data Input'!M50)</f>
        <v>56180</v>
      </c>
      <c r="M51" s="172">
        <f>('Data Input'!N51-'Data Input'!N50)</f>
        <v>10570</v>
      </c>
      <c r="N51" s="172">
        <f>('Data Input'!O51-'Data Input'!O50)</f>
        <v>40950</v>
      </c>
      <c r="O51" s="172">
        <f>('Data Input'!P51-'Data Input'!P50)</f>
        <v>1220</v>
      </c>
      <c r="P51" s="172">
        <f>('Data Input'!U51-'Data Input'!U50)</f>
        <v>17930</v>
      </c>
      <c r="Q51" s="172">
        <f>('Data Input'!T51-'Data Input'!T50)</f>
        <v>22790</v>
      </c>
      <c r="R51" s="172">
        <f t="shared" si="0"/>
        <v>544166</v>
      </c>
      <c r="S51" s="172">
        <f>('Data Input'!X51-'Data Input'!X50)</f>
        <v>0</v>
      </c>
      <c r="T51" s="172">
        <f t="shared" si="1"/>
        <v>544166</v>
      </c>
      <c r="V51" s="31" t="s">
        <v>135</v>
      </c>
      <c r="X51" s="1"/>
    </row>
    <row r="52" spans="1:24" x14ac:dyDescent="0.3">
      <c r="A52" s="112">
        <f>'Data Input'!A52</f>
        <v>44565</v>
      </c>
      <c r="B52" s="172">
        <f>('Data Input'!B52-'Data Input'!B51)</f>
        <v>292083</v>
      </c>
      <c r="C52" s="172">
        <f>('Data Input'!C52-'Data Input'!C51)</f>
        <v>71520</v>
      </c>
      <c r="D52" s="172">
        <f>('Data Input'!D52-'Data Input'!D51)</f>
        <v>134430</v>
      </c>
      <c r="E52" s="172">
        <f>('Data Input'!E52-'Data Input'!E51)</f>
        <v>0</v>
      </c>
      <c r="F52" s="172">
        <f>('Data Input'!F52-'Data Input'!F51)</f>
        <v>0</v>
      </c>
      <c r="G52" s="172">
        <f>('Data Input'!G52-'Data Input'!G51)</f>
        <v>0</v>
      </c>
      <c r="H52" s="172">
        <f>('Data Input'!H52-'Data Input'!H51)</f>
        <v>0</v>
      </c>
      <c r="I52" s="172">
        <f>('Data Input'!J52-'Data Input'!J51)</f>
        <v>0</v>
      </c>
      <c r="J52" s="172">
        <f>('Data Input'!K52-'Data Input'!K51)</f>
        <v>158826</v>
      </c>
      <c r="K52" s="172">
        <f>('Data Input'!L52-'Data Input'!L51)</f>
        <v>245440</v>
      </c>
      <c r="L52" s="172">
        <f>('Data Input'!M52-'Data Input'!M51)</f>
        <v>139960</v>
      </c>
      <c r="M52" s="172">
        <f>('Data Input'!N52-'Data Input'!N51)</f>
        <v>24914</v>
      </c>
      <c r="N52" s="172">
        <f>('Data Input'!O52-'Data Input'!O51)</f>
        <v>92260</v>
      </c>
      <c r="O52" s="172">
        <f>('Data Input'!P52-'Data Input'!P51)</f>
        <v>17750</v>
      </c>
      <c r="P52" s="172">
        <f>('Data Input'!U52-'Data Input'!U51)</f>
        <v>35990</v>
      </c>
      <c r="Q52" s="172">
        <f>('Data Input'!T52-'Data Input'!T51)</f>
        <v>55460</v>
      </c>
      <c r="R52" s="172">
        <f t="shared" si="0"/>
        <v>1268633</v>
      </c>
      <c r="S52" s="172">
        <f>('Data Input'!X52-'Data Input'!X51)</f>
        <v>0</v>
      </c>
      <c r="T52" s="172">
        <f t="shared" si="1"/>
        <v>1268633</v>
      </c>
      <c r="V52" s="31">
        <f>'Data Input'!Z68</f>
        <v>0</v>
      </c>
      <c r="X52" s="1"/>
    </row>
    <row r="53" spans="1:24" x14ac:dyDescent="0.3">
      <c r="A53" s="112">
        <f>'Data Input'!A53</f>
        <v>44572</v>
      </c>
      <c r="B53" s="172">
        <f>('Data Input'!B53-'Data Input'!B52)</f>
        <v>152807</v>
      </c>
      <c r="C53" s="172">
        <f>('Data Input'!C53-'Data Input'!C52)</f>
        <v>35030</v>
      </c>
      <c r="D53" s="172">
        <f>('Data Input'!D53-'Data Input'!D52)</f>
        <v>70400</v>
      </c>
      <c r="E53" s="172">
        <f>('Data Input'!E53-'Data Input'!E52)</f>
        <v>0</v>
      </c>
      <c r="F53" s="172">
        <f>('Data Input'!F53-'Data Input'!F52)</f>
        <v>0</v>
      </c>
      <c r="G53" s="172">
        <f>('Data Input'!G53-'Data Input'!G52)</f>
        <v>0</v>
      </c>
      <c r="H53" s="172">
        <f>('Data Input'!H53-'Data Input'!H52)</f>
        <v>3368200</v>
      </c>
      <c r="I53" s="172">
        <f>('Data Input'!J53-'Data Input'!J52)</f>
        <v>0</v>
      </c>
      <c r="J53" s="172">
        <f>('Data Input'!K53-'Data Input'!K52)</f>
        <v>79818</v>
      </c>
      <c r="K53" s="172">
        <f>('Data Input'!L53-'Data Input'!L52)</f>
        <v>123800</v>
      </c>
      <c r="L53" s="172">
        <f>('Data Input'!M53-'Data Input'!M52)</f>
        <v>70610</v>
      </c>
      <c r="M53" s="172">
        <f>('Data Input'!N53-'Data Input'!N52)</f>
        <v>12251</v>
      </c>
      <c r="N53" s="172">
        <f>('Data Input'!O53-'Data Input'!O52)</f>
        <v>49570</v>
      </c>
      <c r="O53" s="172">
        <f>('Data Input'!P53-'Data Input'!P52)</f>
        <v>7010</v>
      </c>
      <c r="P53" s="172">
        <f>('Data Input'!U53-'Data Input'!U52)</f>
        <v>15010</v>
      </c>
      <c r="Q53" s="172">
        <f>('Data Input'!T53-'Data Input'!T52)</f>
        <v>26780</v>
      </c>
      <c r="R53" s="172">
        <f t="shared" si="0"/>
        <v>4011286</v>
      </c>
      <c r="S53" s="172">
        <f>('Data Input'!X53-'Data Input'!X52)</f>
        <v>0</v>
      </c>
      <c r="T53" s="172">
        <f t="shared" si="1"/>
        <v>4011286</v>
      </c>
      <c r="V53" s="31" t="s">
        <v>182</v>
      </c>
      <c r="X53" s="1"/>
    </row>
    <row r="54" spans="1:24" x14ac:dyDescent="0.3">
      <c r="A54" s="112">
        <f>'Data Input'!A54</f>
        <v>44586</v>
      </c>
      <c r="B54" s="172">
        <f>('Data Input'!B54-'Data Input'!B53)</f>
        <v>184400</v>
      </c>
      <c r="C54" s="172">
        <f>('Data Input'!C54-'Data Input'!C53)</f>
        <v>70200</v>
      </c>
      <c r="D54" s="172">
        <f>('Data Input'!D54-'Data Input'!D53)</f>
        <v>116630</v>
      </c>
      <c r="E54" s="172">
        <f>('Data Input'!E54-'Data Input'!E53)</f>
        <v>0</v>
      </c>
      <c r="F54" s="172">
        <f>('Data Input'!F54-'Data Input'!F53)</f>
        <v>0</v>
      </c>
      <c r="G54" s="172">
        <f>('Data Input'!G54-'Data Input'!G53)</f>
        <v>0</v>
      </c>
      <c r="H54" s="172">
        <f>('Data Input'!H54-'Data Input'!H53)</f>
        <v>4180</v>
      </c>
      <c r="I54" s="172">
        <f>('Data Input'!J54-'Data Input'!J53)</f>
        <v>0</v>
      </c>
      <c r="J54" s="172">
        <f>('Data Input'!K54-'Data Input'!K53)</f>
        <v>156000</v>
      </c>
      <c r="K54" s="172">
        <f>('Data Input'!L54-'Data Input'!L53)</f>
        <v>236570</v>
      </c>
      <c r="L54" s="172">
        <f>('Data Input'!M54-'Data Input'!M53)</f>
        <v>137830</v>
      </c>
      <c r="M54" s="172">
        <f>('Data Input'!N54-'Data Input'!N53)</f>
        <v>25006</v>
      </c>
      <c r="N54" s="172">
        <f>('Data Input'!O54-'Data Input'!O53)</f>
        <v>129310</v>
      </c>
      <c r="O54" s="172">
        <f>('Data Input'!P54-'Data Input'!P53)</f>
        <v>13340</v>
      </c>
      <c r="P54" s="172">
        <f>('Data Input'!U54-'Data Input'!U53)</f>
        <v>29520</v>
      </c>
      <c r="Q54" s="172">
        <f>('Data Input'!T54-'Data Input'!T53)</f>
        <v>53920</v>
      </c>
      <c r="R54" s="172">
        <f t="shared" si="0"/>
        <v>1156906</v>
      </c>
      <c r="S54" s="172">
        <f>('Data Input'!X54-'Data Input'!X53)</f>
        <v>0</v>
      </c>
      <c r="T54" s="172">
        <f t="shared" si="1"/>
        <v>1156906</v>
      </c>
      <c r="V54" s="31">
        <f>'Data Input'!Z70</f>
        <v>0</v>
      </c>
      <c r="X54" s="1"/>
    </row>
    <row r="55" spans="1:24" x14ac:dyDescent="0.3">
      <c r="A55" s="112">
        <f>'Data Input'!A55</f>
        <v>44594</v>
      </c>
      <c r="B55" s="172">
        <f>('Data Input'!B55-'Data Input'!B54)</f>
        <v>10530</v>
      </c>
      <c r="C55" s="172">
        <f>('Data Input'!C55-'Data Input'!C54)</f>
        <v>34840</v>
      </c>
      <c r="D55" s="172">
        <f>('Data Input'!D55-'Data Input'!D54)</f>
        <v>49720</v>
      </c>
      <c r="E55" s="172">
        <f>('Data Input'!E55-'Data Input'!E54)</f>
        <v>0</v>
      </c>
      <c r="F55" s="172">
        <f>('Data Input'!F55-'Data Input'!F54)</f>
        <v>0</v>
      </c>
      <c r="G55" s="172">
        <f>('Data Input'!G55-'Data Input'!G54)</f>
        <v>0</v>
      </c>
      <c r="H55" s="172">
        <f>('Data Input'!H55-'Data Input'!H54)</f>
        <v>11440</v>
      </c>
      <c r="I55" s="172">
        <f>('Data Input'!J55-'Data Input'!J54)</f>
        <v>0</v>
      </c>
      <c r="J55" s="172">
        <f>('Data Input'!K55-'Data Input'!K54)</f>
        <v>87640</v>
      </c>
      <c r="K55" s="172">
        <f>('Data Input'!L55-'Data Input'!L54)</f>
        <v>104690</v>
      </c>
      <c r="L55" s="172">
        <f>('Data Input'!M55-'Data Input'!M54)</f>
        <v>58170</v>
      </c>
      <c r="M55" s="172">
        <f>('Data Input'!N55-'Data Input'!N54)</f>
        <v>19236</v>
      </c>
      <c r="N55" s="172">
        <f>('Data Input'!O55-'Data Input'!O54)</f>
        <v>73880</v>
      </c>
      <c r="O55" s="172">
        <f>('Data Input'!P55-'Data Input'!P54)</f>
        <v>7530</v>
      </c>
      <c r="P55" s="172">
        <f>('Data Input'!U55-'Data Input'!U54)</f>
        <v>11470</v>
      </c>
      <c r="Q55" s="172">
        <f>('Data Input'!T55-'Data Input'!T54)</f>
        <v>30550</v>
      </c>
      <c r="R55" s="172">
        <f t="shared" si="0"/>
        <v>499696</v>
      </c>
      <c r="S55" s="172">
        <f>('Data Input'!X55-'Data Input'!X54)</f>
        <v>0</v>
      </c>
      <c r="T55" s="172">
        <f t="shared" si="1"/>
        <v>499696</v>
      </c>
      <c r="V55" s="31" t="str">
        <f>'Data Input'!Z71</f>
        <v>Well #19 not working</v>
      </c>
      <c r="X55" s="1"/>
    </row>
    <row r="56" spans="1:24" x14ac:dyDescent="0.3">
      <c r="A56" s="112">
        <f>'Data Input'!A56</f>
        <v>44600</v>
      </c>
      <c r="B56" s="172">
        <f>('Data Input'!B56-'Data Input'!B55)</f>
        <v>102920</v>
      </c>
      <c r="C56" s="172">
        <f>('Data Input'!C56-'Data Input'!C55)</f>
        <v>33160</v>
      </c>
      <c r="D56" s="172">
        <f>('Data Input'!D56-'Data Input'!D55)</f>
        <v>47110</v>
      </c>
      <c r="E56" s="172">
        <f>('Data Input'!E56-'Data Input'!E55)</f>
        <v>0</v>
      </c>
      <c r="F56" s="172">
        <f>('Data Input'!F56-'Data Input'!F55)</f>
        <v>0</v>
      </c>
      <c r="G56" s="172">
        <f>('Data Input'!G56-'Data Input'!G55)</f>
        <v>0</v>
      </c>
      <c r="H56" s="172">
        <f>('Data Input'!H56-'Data Input'!H55)</f>
        <v>8410</v>
      </c>
      <c r="I56" s="172">
        <f>('Data Input'!J56-'Data Input'!J55)</f>
        <v>0</v>
      </c>
      <c r="J56" s="172">
        <f>('Data Input'!K56-'Data Input'!K55)</f>
        <v>64830</v>
      </c>
      <c r="K56" s="172">
        <f>('Data Input'!L56-'Data Input'!L55)</f>
        <v>120800</v>
      </c>
      <c r="L56" s="172">
        <f>('Data Input'!M56-'Data Input'!M55)</f>
        <v>77760</v>
      </c>
      <c r="M56" s="172">
        <f>('Data Input'!N56-'Data Input'!N55)</f>
        <v>92834</v>
      </c>
      <c r="N56" s="172">
        <f>('Data Input'!O56-'Data Input'!O55)</f>
        <v>48960</v>
      </c>
      <c r="O56" s="172">
        <f>('Data Input'!P56-'Data Input'!P55)</f>
        <v>5470</v>
      </c>
      <c r="P56" s="172">
        <f>('Data Input'!U56-'Data Input'!U55)</f>
        <v>11400</v>
      </c>
      <c r="Q56" s="172">
        <f>('Data Input'!T56-'Data Input'!T55)</f>
        <v>21710</v>
      </c>
      <c r="R56" s="172">
        <f t="shared" si="0"/>
        <v>635364</v>
      </c>
      <c r="S56" s="172">
        <f>('Data Input'!X56-'Data Input'!X55)</f>
        <v>0</v>
      </c>
      <c r="T56" s="172">
        <f t="shared" si="1"/>
        <v>635364</v>
      </c>
      <c r="V56" s="31">
        <f>'Data Input'!Z72</f>
        <v>0</v>
      </c>
      <c r="X56" s="1"/>
    </row>
    <row r="57" spans="1:24" x14ac:dyDescent="0.3">
      <c r="A57" s="112">
        <f>'Data Input'!A57</f>
        <v>44607</v>
      </c>
      <c r="B57" s="172">
        <f>('Data Input'!B57-'Data Input'!B56)</f>
        <v>44670</v>
      </c>
      <c r="C57" s="172">
        <f>('Data Input'!C57-'Data Input'!C56)</f>
        <v>35700</v>
      </c>
      <c r="D57" s="172">
        <f>('Data Input'!D57-'Data Input'!D56)</f>
        <v>39460</v>
      </c>
      <c r="E57" s="172">
        <f>('Data Input'!E57-'Data Input'!E56)</f>
        <v>0</v>
      </c>
      <c r="F57" s="172">
        <f>('Data Input'!F57-'Data Input'!F56)</f>
        <v>0</v>
      </c>
      <c r="G57" s="172">
        <f>('Data Input'!G57-'Data Input'!G56)</f>
        <v>0</v>
      </c>
      <c r="H57" s="172">
        <f>('Data Input'!H57-'Data Input'!H56)</f>
        <v>9730</v>
      </c>
      <c r="I57" s="172">
        <f>('Data Input'!J57-'Data Input'!J56)</f>
        <v>0</v>
      </c>
      <c r="J57" s="172">
        <f>('Data Input'!K57-'Data Input'!K56)</f>
        <v>76101</v>
      </c>
      <c r="K57" s="172">
        <f>('Data Input'!L57-'Data Input'!L56)</f>
        <v>115180</v>
      </c>
      <c r="L57" s="172">
        <f>('Data Input'!M57-'Data Input'!M56)</f>
        <v>67990</v>
      </c>
      <c r="M57" s="172">
        <f>('Data Input'!N57-'Data Input'!N56)</f>
        <v>93044</v>
      </c>
      <c r="N57" s="172">
        <f>('Data Input'!O57-'Data Input'!O56)</f>
        <v>85680</v>
      </c>
      <c r="O57" s="172">
        <f>('Data Input'!P57-'Data Input'!P56)</f>
        <v>6340</v>
      </c>
      <c r="P57" s="172">
        <f>('Data Input'!U57-'Data Input'!U56)</f>
        <v>9990</v>
      </c>
      <c r="Q57" s="172">
        <f>('Data Input'!T57-'Data Input'!T56)</f>
        <v>25900</v>
      </c>
      <c r="R57" s="172">
        <f t="shared" si="0"/>
        <v>609785</v>
      </c>
      <c r="S57" s="172">
        <f>('Data Input'!X57-'Data Input'!X56)</f>
        <v>0</v>
      </c>
      <c r="T57" s="172">
        <f t="shared" si="1"/>
        <v>609785</v>
      </c>
      <c r="V57" s="31" t="str">
        <f>'Data Input'!Z73</f>
        <v>Well 1,12,19 not working</v>
      </c>
      <c r="X57" s="1"/>
    </row>
    <row r="58" spans="1:24" x14ac:dyDescent="0.3">
      <c r="A58" s="112">
        <f>'Data Input'!A58</f>
        <v>44614</v>
      </c>
      <c r="B58" s="172">
        <f>('Data Input'!B58-'Data Input'!B57)</f>
        <v>0</v>
      </c>
      <c r="C58" s="172">
        <f>('Data Input'!C58-'Data Input'!C57)</f>
        <v>41640</v>
      </c>
      <c r="D58" s="172">
        <f>('Data Input'!D58-'Data Input'!D57)</f>
        <v>36680</v>
      </c>
      <c r="E58" s="172">
        <f>('Data Input'!E58-'Data Input'!E57)</f>
        <v>0</v>
      </c>
      <c r="F58" s="172">
        <f>('Data Input'!F58-'Data Input'!F57)</f>
        <v>0</v>
      </c>
      <c r="G58" s="172">
        <f>('Data Input'!G58-'Data Input'!G57)</f>
        <v>0</v>
      </c>
      <c r="H58" s="172">
        <f>('Data Input'!H58-'Data Input'!H57)</f>
        <v>9780</v>
      </c>
      <c r="I58" s="172">
        <f>('Data Input'!J58-'Data Input'!J57)</f>
        <v>0</v>
      </c>
      <c r="J58" s="172">
        <f>('Data Input'!K58-'Data Input'!K57)</f>
        <v>78391</v>
      </c>
      <c r="K58" s="172">
        <f>('Data Input'!L58-'Data Input'!L57)</f>
        <v>110570</v>
      </c>
      <c r="L58" s="172">
        <f>('Data Input'!M58-'Data Input'!M57)</f>
        <v>70740</v>
      </c>
      <c r="M58" s="172">
        <f>('Data Input'!N58-'Data Input'!N57)</f>
        <v>0</v>
      </c>
      <c r="N58" s="172">
        <f>('Data Input'!O58-'Data Input'!O57)</f>
        <v>36190</v>
      </c>
      <c r="O58" s="172">
        <f>('Data Input'!P58-'Data Input'!P57)</f>
        <v>6930</v>
      </c>
      <c r="P58" s="172">
        <f>('Data Input'!U58-'Data Input'!U57)</f>
        <v>9220</v>
      </c>
      <c r="Q58" s="172">
        <f>('Data Input'!T58-'Data Input'!T57)</f>
        <v>25080</v>
      </c>
      <c r="R58" s="172">
        <f t="shared" si="0"/>
        <v>425221</v>
      </c>
      <c r="S58" s="172">
        <f>('Data Input'!X58-'Data Input'!X57)</f>
        <v>0</v>
      </c>
      <c r="T58" s="172">
        <f t="shared" si="1"/>
        <v>425221</v>
      </c>
      <c r="V58" s="31">
        <f>'Data Input'!Z74</f>
        <v>0</v>
      </c>
      <c r="X58" s="1"/>
    </row>
    <row r="59" spans="1:24" x14ac:dyDescent="0.3">
      <c r="A59" s="112">
        <f>'Data Input'!A59</f>
        <v>44572</v>
      </c>
      <c r="B59" s="172">
        <f>('Data Input'!B59-'Data Input'!B58)</f>
        <v>-342520</v>
      </c>
      <c r="C59" s="172">
        <f>('Data Input'!C59-'Data Input'!C58)</f>
        <v>-215540</v>
      </c>
      <c r="D59" s="172">
        <f>('Data Input'!D59-'Data Input'!D58)</f>
        <v>-289600</v>
      </c>
      <c r="E59" s="172">
        <f>('Data Input'!E59-'Data Input'!E58)</f>
        <v>0</v>
      </c>
      <c r="F59" s="172">
        <f>('Data Input'!F59-'Data Input'!F58)</f>
        <v>0</v>
      </c>
      <c r="G59" s="172">
        <f>('Data Input'!G59-'Data Input'!G58)</f>
        <v>0</v>
      </c>
      <c r="H59" s="172">
        <f>('Data Input'!H59-'Data Input'!H58)</f>
        <v>-43540</v>
      </c>
      <c r="I59" s="172">
        <f>('Data Input'!J59-'Data Input'!J58)</f>
        <v>0</v>
      </c>
      <c r="J59" s="172">
        <f>('Data Input'!K59-'Data Input'!K58)</f>
        <v>-462962</v>
      </c>
      <c r="K59" s="172">
        <f>('Data Input'!L59-'Data Input'!L58)</f>
        <v>-687810</v>
      </c>
      <c r="L59" s="172">
        <f>('Data Input'!M59-'Data Input'!M58)</f>
        <v>-412490</v>
      </c>
      <c r="M59" s="172">
        <f>('Data Input'!N59-'Data Input'!N58)</f>
        <v>-230120</v>
      </c>
      <c r="N59" s="172">
        <f>('Data Input'!O59-'Data Input'!O58)</f>
        <v>-374020</v>
      </c>
      <c r="O59" s="172">
        <f>('Data Input'!P59-'Data Input'!P58)</f>
        <v>-39610</v>
      </c>
      <c r="P59" s="172">
        <f>('Data Input'!U59-'Data Input'!U58)</f>
        <v>-71600</v>
      </c>
      <c r="Q59" s="172">
        <f>('Data Input'!T59-'Data Input'!T58)</f>
        <v>-157160</v>
      </c>
      <c r="R59" s="172">
        <f t="shared" si="0"/>
        <v>-3326972</v>
      </c>
      <c r="S59" s="172">
        <f>('Data Input'!X59-'Data Input'!X58)</f>
        <v>0</v>
      </c>
      <c r="T59" s="172">
        <f t="shared" si="1"/>
        <v>-3326972</v>
      </c>
      <c r="V59" s="31">
        <f>'Data Input'!AB75</f>
        <v>0</v>
      </c>
      <c r="X59" s="1"/>
    </row>
    <row r="60" spans="1:24" x14ac:dyDescent="0.3">
      <c r="A60" s="112">
        <f>'Data Input'!A60</f>
        <v>44586</v>
      </c>
      <c r="B60" s="172">
        <f>('Data Input'!B60-'Data Input'!B59)</f>
        <v>184400</v>
      </c>
      <c r="C60" s="172">
        <f>('Data Input'!C60-'Data Input'!C59)</f>
        <v>70200</v>
      </c>
      <c r="D60" s="172">
        <f>('Data Input'!D60-'Data Input'!D59)</f>
        <v>116630</v>
      </c>
      <c r="E60" s="172">
        <f>('Data Input'!E60-'Data Input'!E59)</f>
        <v>0</v>
      </c>
      <c r="F60" s="172">
        <f>('Data Input'!F60-'Data Input'!F59)</f>
        <v>0</v>
      </c>
      <c r="G60" s="172">
        <f>('Data Input'!G60-'Data Input'!G59)</f>
        <v>0</v>
      </c>
      <c r="H60" s="172">
        <f>('Data Input'!H60-'Data Input'!H59)</f>
        <v>4180</v>
      </c>
      <c r="I60" s="172">
        <f>('Data Input'!J60-'Data Input'!J59)</f>
        <v>0</v>
      </c>
      <c r="J60" s="172">
        <f>('Data Input'!K60-'Data Input'!K59)</f>
        <v>156000</v>
      </c>
      <c r="K60" s="172">
        <f>('Data Input'!L60-'Data Input'!L59)</f>
        <v>236570</v>
      </c>
      <c r="L60" s="172">
        <f>('Data Input'!M60-'Data Input'!M59)</f>
        <v>137830</v>
      </c>
      <c r="M60" s="172">
        <f>('Data Input'!N60-'Data Input'!N59)</f>
        <v>25006</v>
      </c>
      <c r="N60" s="172">
        <f>('Data Input'!O60-'Data Input'!O59)</f>
        <v>129310</v>
      </c>
      <c r="O60" s="172">
        <f>('Data Input'!P60-'Data Input'!P59)</f>
        <v>13340</v>
      </c>
      <c r="P60" s="172">
        <f>('Data Input'!U60-'Data Input'!U59)</f>
        <v>29520</v>
      </c>
      <c r="Q60" s="172">
        <f>('Data Input'!T60-'Data Input'!T59)</f>
        <v>53920</v>
      </c>
      <c r="R60" s="172">
        <f t="shared" si="0"/>
        <v>1156906</v>
      </c>
      <c r="S60" s="172">
        <f>('Data Input'!X60-'Data Input'!X59)</f>
        <v>0</v>
      </c>
      <c r="T60" s="172">
        <f t="shared" si="1"/>
        <v>1156906</v>
      </c>
      <c r="V60" s="31">
        <f>'Data Input'!AB76</f>
        <v>0</v>
      </c>
      <c r="X60" s="1"/>
    </row>
    <row r="61" spans="1:24" x14ac:dyDescent="0.3">
      <c r="A61" s="112">
        <f>'Data Input'!A61</f>
        <v>44594</v>
      </c>
      <c r="B61" s="172">
        <f>('Data Input'!B61-'Data Input'!B60)</f>
        <v>10530</v>
      </c>
      <c r="C61" s="172">
        <f>('Data Input'!C61-'Data Input'!C60)</f>
        <v>34840</v>
      </c>
      <c r="D61" s="172">
        <f>('Data Input'!D61-'Data Input'!D60)</f>
        <v>49720</v>
      </c>
      <c r="E61" s="172">
        <f>('Data Input'!E61-'Data Input'!E60)</f>
        <v>0</v>
      </c>
      <c r="F61" s="172">
        <f>('Data Input'!F61-'Data Input'!F60)</f>
        <v>0</v>
      </c>
      <c r="G61" s="172">
        <f>('Data Input'!G61-'Data Input'!G60)</f>
        <v>0</v>
      </c>
      <c r="H61" s="172">
        <f>('Data Input'!H61-'Data Input'!H60)</f>
        <v>11440</v>
      </c>
      <c r="I61" s="172">
        <f>('Data Input'!J61-'Data Input'!J60)</f>
        <v>0</v>
      </c>
      <c r="J61" s="172">
        <f>('Data Input'!K61-'Data Input'!K60)</f>
        <v>87640</v>
      </c>
      <c r="K61" s="172">
        <f>('Data Input'!L61-'Data Input'!L60)</f>
        <v>104690</v>
      </c>
      <c r="L61" s="172">
        <f>('Data Input'!M61-'Data Input'!M60)</f>
        <v>58170</v>
      </c>
      <c r="M61" s="172">
        <f>('Data Input'!N61-'Data Input'!N60)</f>
        <v>19236</v>
      </c>
      <c r="N61" s="172">
        <f>('Data Input'!O61-'Data Input'!O60)</f>
        <v>73880</v>
      </c>
      <c r="O61" s="172">
        <f>('Data Input'!P61-'Data Input'!P60)</f>
        <v>7530</v>
      </c>
      <c r="P61" s="172">
        <f>('Data Input'!U61-'Data Input'!U60)</f>
        <v>11470</v>
      </c>
      <c r="Q61" s="172">
        <f>('Data Input'!T61-'Data Input'!T60)</f>
        <v>30550</v>
      </c>
      <c r="R61" s="172">
        <f t="shared" si="0"/>
        <v>499696</v>
      </c>
      <c r="S61" s="172">
        <f>('Data Input'!X61-'Data Input'!X60)</f>
        <v>0</v>
      </c>
      <c r="T61" s="172">
        <f t="shared" si="1"/>
        <v>499696</v>
      </c>
      <c r="V61" s="31">
        <f>'Data Input'!AB77</f>
        <v>0</v>
      </c>
      <c r="X61" s="1"/>
    </row>
    <row r="62" spans="1:24" x14ac:dyDescent="0.3">
      <c r="A62" s="112">
        <f>'Data Input'!A62</f>
        <v>44600</v>
      </c>
      <c r="B62" s="172">
        <f>('Data Input'!B62-'Data Input'!B61)</f>
        <v>102920</v>
      </c>
      <c r="C62" s="172">
        <f>('Data Input'!C62-'Data Input'!C61)</f>
        <v>33160</v>
      </c>
      <c r="D62" s="172">
        <f>('Data Input'!D62-'Data Input'!D61)</f>
        <v>47110</v>
      </c>
      <c r="E62" s="172">
        <f>('Data Input'!E62-'Data Input'!E61)</f>
        <v>0</v>
      </c>
      <c r="F62" s="172">
        <f>('Data Input'!F62-'Data Input'!F61)</f>
        <v>0</v>
      </c>
      <c r="G62" s="172">
        <f>('Data Input'!G62-'Data Input'!G61)</f>
        <v>0</v>
      </c>
      <c r="H62" s="172">
        <f>('Data Input'!H62-'Data Input'!H61)</f>
        <v>8410</v>
      </c>
      <c r="I62" s="172">
        <f>('Data Input'!J62-'Data Input'!J61)</f>
        <v>0</v>
      </c>
      <c r="J62" s="172">
        <f>('Data Input'!K62-'Data Input'!K61)</f>
        <v>64830</v>
      </c>
      <c r="K62" s="172">
        <f>('Data Input'!L62-'Data Input'!L61)</f>
        <v>120800</v>
      </c>
      <c r="L62" s="172">
        <f>('Data Input'!M62-'Data Input'!M61)</f>
        <v>77760</v>
      </c>
      <c r="M62" s="172">
        <f>('Data Input'!N62-'Data Input'!N61)</f>
        <v>92834</v>
      </c>
      <c r="N62" s="172">
        <f>('Data Input'!O62-'Data Input'!O61)</f>
        <v>48960</v>
      </c>
      <c r="O62" s="172">
        <f>('Data Input'!P62-'Data Input'!P61)</f>
        <v>5470</v>
      </c>
      <c r="P62" s="172">
        <f>('Data Input'!U62-'Data Input'!U61)</f>
        <v>11400</v>
      </c>
      <c r="Q62" s="172">
        <f>('Data Input'!T62-'Data Input'!T61)</f>
        <v>21710</v>
      </c>
      <c r="R62" s="172">
        <f t="shared" si="0"/>
        <v>635364</v>
      </c>
      <c r="S62" s="172">
        <f>('Data Input'!X62-'Data Input'!X61)</f>
        <v>0</v>
      </c>
      <c r="T62" s="172">
        <f t="shared" si="1"/>
        <v>635364</v>
      </c>
      <c r="V62" s="31">
        <f>'Data Input'!AB78</f>
        <v>0</v>
      </c>
      <c r="X62" s="1"/>
    </row>
    <row r="63" spans="1:24" x14ac:dyDescent="0.3">
      <c r="A63" s="112">
        <f>'Data Input'!A63</f>
        <v>44607</v>
      </c>
      <c r="B63" s="172">
        <f>('Data Input'!B63-'Data Input'!B62)</f>
        <v>44670</v>
      </c>
      <c r="C63" s="172">
        <f>('Data Input'!C63-'Data Input'!C62)</f>
        <v>35700</v>
      </c>
      <c r="D63" s="172">
        <f>('Data Input'!D63-'Data Input'!D62)</f>
        <v>39460</v>
      </c>
      <c r="E63" s="172">
        <f>('Data Input'!E63-'Data Input'!E62)</f>
        <v>0</v>
      </c>
      <c r="F63" s="172">
        <f>('Data Input'!F63-'Data Input'!F62)</f>
        <v>0</v>
      </c>
      <c r="G63" s="172">
        <f>('Data Input'!G63-'Data Input'!G62)</f>
        <v>0</v>
      </c>
      <c r="H63" s="172">
        <f>('Data Input'!H63-'Data Input'!H62)</f>
        <v>9730</v>
      </c>
      <c r="I63" s="172">
        <f>('Data Input'!J63-'Data Input'!J62)</f>
        <v>0</v>
      </c>
      <c r="J63" s="172">
        <f>('Data Input'!K63-'Data Input'!K62)</f>
        <v>76101</v>
      </c>
      <c r="K63" s="172">
        <f>('Data Input'!L63-'Data Input'!L62)</f>
        <v>115180</v>
      </c>
      <c r="L63" s="172">
        <f>('Data Input'!M63-'Data Input'!M62)</f>
        <v>67990</v>
      </c>
      <c r="M63" s="172">
        <f>('Data Input'!N63-'Data Input'!N62)</f>
        <v>93044</v>
      </c>
      <c r="N63" s="172">
        <f>('Data Input'!O63-'Data Input'!O62)</f>
        <v>85680</v>
      </c>
      <c r="O63" s="172">
        <f>('Data Input'!P63-'Data Input'!P62)</f>
        <v>6340</v>
      </c>
      <c r="P63" s="172">
        <f>('Data Input'!U63-'Data Input'!U62)</f>
        <v>9990</v>
      </c>
      <c r="Q63" s="172">
        <f>('Data Input'!T63-'Data Input'!T62)</f>
        <v>25900</v>
      </c>
      <c r="R63" s="172">
        <f t="shared" si="0"/>
        <v>609785</v>
      </c>
      <c r="S63" s="172">
        <f>('Data Input'!X63-'Data Input'!X62)</f>
        <v>0</v>
      </c>
      <c r="T63" s="172">
        <f t="shared" si="1"/>
        <v>609785</v>
      </c>
      <c r="V63" s="31">
        <f>'Data Input'!AB79</f>
        <v>0</v>
      </c>
      <c r="X63" s="1"/>
    </row>
    <row r="64" spans="1:24" x14ac:dyDescent="0.3">
      <c r="A64" s="112">
        <f>'Data Input'!A64</f>
        <v>44614</v>
      </c>
      <c r="B64" s="172">
        <f>('Data Input'!B64-'Data Input'!B63)</f>
        <v>0</v>
      </c>
      <c r="C64" s="172">
        <f>('Data Input'!C64-'Data Input'!C63)</f>
        <v>41640</v>
      </c>
      <c r="D64" s="172">
        <f>('Data Input'!D64-'Data Input'!D63)</f>
        <v>36680</v>
      </c>
      <c r="E64" s="172">
        <f>('Data Input'!E64-'Data Input'!E63)</f>
        <v>0</v>
      </c>
      <c r="F64" s="172">
        <f>('Data Input'!F64-'Data Input'!F63)</f>
        <v>0</v>
      </c>
      <c r="G64" s="172">
        <f>('Data Input'!G64-'Data Input'!G63)</f>
        <v>0</v>
      </c>
      <c r="H64" s="172">
        <f>('Data Input'!H64-'Data Input'!H63)</f>
        <v>9780</v>
      </c>
      <c r="I64" s="172">
        <f>('Data Input'!J64-'Data Input'!J63)</f>
        <v>0</v>
      </c>
      <c r="J64" s="172">
        <f>('Data Input'!K64-'Data Input'!K63)</f>
        <v>78391</v>
      </c>
      <c r="K64" s="172">
        <f>('Data Input'!L64-'Data Input'!L63)</f>
        <v>110570</v>
      </c>
      <c r="L64" s="172">
        <f>('Data Input'!M64-'Data Input'!M63)</f>
        <v>70740</v>
      </c>
      <c r="M64" s="172">
        <f>('Data Input'!N64-'Data Input'!N63)</f>
        <v>0</v>
      </c>
      <c r="N64" s="172">
        <f>('Data Input'!O64-'Data Input'!O63)</f>
        <v>36190</v>
      </c>
      <c r="O64" s="172">
        <f>('Data Input'!P64-'Data Input'!P63)</f>
        <v>6930</v>
      </c>
      <c r="P64" s="172">
        <f>('Data Input'!U64-'Data Input'!U63)</f>
        <v>9220</v>
      </c>
      <c r="Q64" s="172">
        <f>('Data Input'!T64-'Data Input'!T63)</f>
        <v>25080</v>
      </c>
      <c r="R64" s="172">
        <f t="shared" si="0"/>
        <v>425221</v>
      </c>
      <c r="S64" s="172">
        <f>('Data Input'!X64-'Data Input'!X63)</f>
        <v>0</v>
      </c>
      <c r="T64" s="172">
        <f t="shared" si="1"/>
        <v>425221</v>
      </c>
      <c r="V64" s="31">
        <f>'Data Input'!AB80</f>
        <v>0</v>
      </c>
      <c r="X64" s="1"/>
    </row>
    <row r="65" spans="1:24" x14ac:dyDescent="0.3">
      <c r="A65" s="112">
        <f>'Data Input'!A65</f>
        <v>44621</v>
      </c>
      <c r="B65" s="172">
        <f>('Data Input'!B65-'Data Input'!B64)</f>
        <v>98230</v>
      </c>
      <c r="C65" s="172">
        <f>('Data Input'!C65-'Data Input'!C64)</f>
        <v>14360</v>
      </c>
      <c r="D65" s="172">
        <f>('Data Input'!D65-'Data Input'!D64)</f>
        <v>22310</v>
      </c>
      <c r="E65" s="172">
        <f>('Data Input'!E65-'Data Input'!E64)</f>
        <v>0</v>
      </c>
      <c r="F65" s="172">
        <f>('Data Input'!F65-'Data Input'!F64)</f>
        <v>0</v>
      </c>
      <c r="G65" s="172">
        <f>('Data Input'!G65-'Data Input'!G64)</f>
        <v>0</v>
      </c>
      <c r="H65" s="172">
        <f>('Data Input'!H65-'Data Input'!H64)</f>
        <v>3990</v>
      </c>
      <c r="I65" s="172">
        <f>('Data Input'!J65-'Data Input'!J64)</f>
        <v>0</v>
      </c>
      <c r="J65" s="172">
        <f>('Data Input'!K65-'Data Input'!K64)</f>
        <v>52128</v>
      </c>
      <c r="K65" s="172">
        <f>('Data Input'!L65-'Data Input'!L64)</f>
        <v>98330</v>
      </c>
      <c r="L65" s="172">
        <f>('Data Input'!M65-'Data Input'!M64)</f>
        <v>19870</v>
      </c>
      <c r="M65" s="172">
        <f>('Data Input'!N65-'Data Input'!N64)</f>
        <v>72586</v>
      </c>
      <c r="N65" s="172">
        <f>('Data Input'!O65-'Data Input'!O64)</f>
        <v>48590</v>
      </c>
      <c r="O65" s="172">
        <f>('Data Input'!P65-'Data Input'!P64)</f>
        <v>5430</v>
      </c>
      <c r="P65" s="172">
        <f>('Data Input'!U65-'Data Input'!U64)</f>
        <v>6380</v>
      </c>
      <c r="Q65" s="172">
        <f>('Data Input'!T65-'Data Input'!T64)</f>
        <v>24530</v>
      </c>
      <c r="R65" s="172">
        <f t="shared" si="0"/>
        <v>466734</v>
      </c>
      <c r="S65" s="172">
        <f>('Data Input'!X65-'Data Input'!X64)</f>
        <v>0</v>
      </c>
      <c r="T65" s="172">
        <f t="shared" si="1"/>
        <v>466734</v>
      </c>
      <c r="V65" s="31">
        <f>'Data Input'!AB81</f>
        <v>0</v>
      </c>
      <c r="X65" s="1"/>
    </row>
    <row r="66" spans="1:24" x14ac:dyDescent="0.3">
      <c r="A66" s="112">
        <f>'Data Input'!A66</f>
        <v>44628</v>
      </c>
      <c r="B66" s="172">
        <f>('Data Input'!B66-'Data Input'!B65)</f>
        <v>100370</v>
      </c>
      <c r="C66" s="172">
        <f>('Data Input'!C66-'Data Input'!C65)</f>
        <v>34610</v>
      </c>
      <c r="D66" s="172">
        <f>('Data Input'!D66-'Data Input'!D65)</f>
        <v>26920</v>
      </c>
      <c r="E66" s="172">
        <f>('Data Input'!E66-'Data Input'!E65)</f>
        <v>0</v>
      </c>
      <c r="F66" s="172">
        <f>('Data Input'!F66-'Data Input'!F65)</f>
        <v>0</v>
      </c>
      <c r="G66" s="172">
        <f>('Data Input'!G66-'Data Input'!G65)</f>
        <v>0</v>
      </c>
      <c r="H66" s="172">
        <f>('Data Input'!H66-'Data Input'!H65)</f>
        <v>0</v>
      </c>
      <c r="I66" s="172">
        <f>('Data Input'!J66-'Data Input'!J65)</f>
        <v>0</v>
      </c>
      <c r="J66" s="172">
        <f>('Data Input'!K66-'Data Input'!K65)</f>
        <v>81658</v>
      </c>
      <c r="K66" s="172">
        <f>('Data Input'!L66-'Data Input'!L65)</f>
        <v>120590</v>
      </c>
      <c r="L66" s="172">
        <f>('Data Input'!M66-'Data Input'!M65)</f>
        <v>-41110</v>
      </c>
      <c r="M66" s="172">
        <f>('Data Input'!N66-'Data Input'!N65)</f>
        <v>149378</v>
      </c>
      <c r="N66" s="172">
        <f>('Data Input'!O66-'Data Input'!O65)</f>
        <v>61610</v>
      </c>
      <c r="O66" s="172">
        <f>('Data Input'!P66-'Data Input'!P65)</f>
        <v>6080</v>
      </c>
      <c r="P66" s="172">
        <f>('Data Input'!U66-'Data Input'!U65)</f>
        <v>5560</v>
      </c>
      <c r="Q66" s="172">
        <f>('Data Input'!T66-'Data Input'!T65)</f>
        <v>24460</v>
      </c>
      <c r="R66" s="172">
        <f t="shared" si="0"/>
        <v>570126</v>
      </c>
      <c r="S66" s="172">
        <f>('Data Input'!X66-'Data Input'!X65)</f>
        <v>0</v>
      </c>
      <c r="T66" s="172">
        <f t="shared" si="1"/>
        <v>570126</v>
      </c>
      <c r="V66" s="31">
        <f>'Data Input'!AB82</f>
        <v>0</v>
      </c>
      <c r="X66" s="1"/>
    </row>
    <row r="67" spans="1:24" x14ac:dyDescent="0.3">
      <c r="A67" s="112">
        <f>'Data Input'!A67</f>
        <v>44635</v>
      </c>
      <c r="B67" s="172">
        <f>('Data Input'!B67-'Data Input'!B66)</f>
        <v>120250</v>
      </c>
      <c r="C67" s="172">
        <f>('Data Input'!C67-'Data Input'!C66)</f>
        <v>30460</v>
      </c>
      <c r="D67" s="172">
        <f>('Data Input'!D67-'Data Input'!D66)</f>
        <v>10940</v>
      </c>
      <c r="E67" s="172">
        <f>('Data Input'!E67-'Data Input'!E66)</f>
        <v>0</v>
      </c>
      <c r="F67" s="172">
        <f>('Data Input'!F67-'Data Input'!F66)</f>
        <v>0</v>
      </c>
      <c r="G67" s="172">
        <f>('Data Input'!G67-'Data Input'!G66)</f>
        <v>0</v>
      </c>
      <c r="H67" s="172">
        <f>('Data Input'!H67-'Data Input'!H66)</f>
        <v>0</v>
      </c>
      <c r="I67" s="172">
        <f>('Data Input'!J67-'Data Input'!J66)</f>
        <v>0</v>
      </c>
      <c r="J67" s="172">
        <f>('Data Input'!K67-'Data Input'!K66)</f>
        <v>77098</v>
      </c>
      <c r="K67" s="172">
        <f>('Data Input'!L67-'Data Input'!L66)</f>
        <v>115530</v>
      </c>
      <c r="L67" s="172">
        <f>('Data Input'!M67-'Data Input'!M66)</f>
        <v>0</v>
      </c>
      <c r="M67" s="172">
        <f>('Data Input'!N67-'Data Input'!N66)</f>
        <v>66270</v>
      </c>
      <c r="N67" s="172">
        <f>('Data Input'!O67-'Data Input'!O66)</f>
        <v>66630</v>
      </c>
      <c r="O67" s="172">
        <f>('Data Input'!P67-'Data Input'!P66)</f>
        <v>6000</v>
      </c>
      <c r="P67" s="172">
        <f>('Data Input'!U67-'Data Input'!U66)</f>
        <v>4060</v>
      </c>
      <c r="Q67" s="172">
        <f>('Data Input'!T67-'Data Input'!T66)</f>
        <v>23640</v>
      </c>
      <c r="R67" s="172">
        <f t="shared" si="0"/>
        <v>520878</v>
      </c>
      <c r="S67" s="172">
        <f>('Data Input'!X67-'Data Input'!X66)</f>
        <v>257100</v>
      </c>
      <c r="T67" s="172">
        <f t="shared" si="1"/>
        <v>263778</v>
      </c>
      <c r="V67" s="31">
        <f>'Data Input'!AB83</f>
        <v>0</v>
      </c>
    </row>
    <row r="68" spans="1:24" x14ac:dyDescent="0.3">
      <c r="A68" s="112">
        <f>'Data Input'!A68</f>
        <v>44642</v>
      </c>
      <c r="B68" s="172">
        <f>('Data Input'!B68-'Data Input'!B67)</f>
        <v>134460</v>
      </c>
      <c r="C68" s="172">
        <f>('Data Input'!C68-'Data Input'!C67)</f>
        <v>28980</v>
      </c>
      <c r="D68" s="172">
        <f>('Data Input'!D68-'Data Input'!D67)</f>
        <v>0</v>
      </c>
      <c r="E68" s="172">
        <f>('Data Input'!E68-'Data Input'!E67)</f>
        <v>0</v>
      </c>
      <c r="F68" s="172">
        <f>('Data Input'!F68-'Data Input'!F67)</f>
        <v>0</v>
      </c>
      <c r="G68" s="172">
        <f>('Data Input'!G68-'Data Input'!G67)</f>
        <v>0</v>
      </c>
      <c r="H68" s="172">
        <f>('Data Input'!H68-'Data Input'!H67)</f>
        <v>0</v>
      </c>
      <c r="I68" s="172">
        <f>('Data Input'!J68-'Data Input'!J67)</f>
        <v>0</v>
      </c>
      <c r="J68" s="172">
        <f>('Data Input'!K68-'Data Input'!K67)</f>
        <v>83418</v>
      </c>
      <c r="K68" s="172">
        <f>('Data Input'!L68-'Data Input'!L67)</f>
        <v>121400</v>
      </c>
      <c r="L68" s="172">
        <f>('Data Input'!M68-'Data Input'!M67)</f>
        <v>0</v>
      </c>
      <c r="M68" s="172">
        <f>('Data Input'!N68-'Data Input'!N67)</f>
        <v>102274</v>
      </c>
      <c r="N68" s="172">
        <f>('Data Input'!O68-'Data Input'!O67)</f>
        <v>83680</v>
      </c>
      <c r="O68" s="172">
        <f>('Data Input'!P68-'Data Input'!P67)</f>
        <v>5960</v>
      </c>
      <c r="P68" s="172">
        <f>('Data Input'!U68-'Data Input'!U67)</f>
        <v>1100</v>
      </c>
      <c r="Q68" s="172">
        <f>('Data Input'!T68-'Data Input'!T67)</f>
        <v>24020</v>
      </c>
      <c r="R68" s="172">
        <f t="shared" si="0"/>
        <v>585292</v>
      </c>
      <c r="S68" s="172">
        <f>('Data Input'!X68-'Data Input'!X67)</f>
        <v>538100</v>
      </c>
      <c r="T68" s="172">
        <f t="shared" si="1"/>
        <v>47192</v>
      </c>
      <c r="V68" s="31">
        <f>'Data Input'!AB84</f>
        <v>0</v>
      </c>
    </row>
    <row r="69" spans="1:24" x14ac:dyDescent="0.3">
      <c r="A69" s="112">
        <f>'Data Input'!A69</f>
        <v>44649</v>
      </c>
      <c r="B69" s="172">
        <f>('Data Input'!B69-'Data Input'!B68)</f>
        <v>129450</v>
      </c>
      <c r="C69" s="172">
        <f>('Data Input'!C69-'Data Input'!C68)</f>
        <v>27990</v>
      </c>
      <c r="D69" s="172">
        <f>('Data Input'!D69-'Data Input'!D68)</f>
        <v>0</v>
      </c>
      <c r="E69" s="172">
        <f>('Data Input'!E69-'Data Input'!E68)</f>
        <v>0</v>
      </c>
      <c r="F69" s="172">
        <f>('Data Input'!F69-'Data Input'!F68)</f>
        <v>0</v>
      </c>
      <c r="G69" s="172">
        <f>('Data Input'!G69-'Data Input'!G68)</f>
        <v>0</v>
      </c>
      <c r="H69" s="172">
        <f>('Data Input'!H69-'Data Input'!H68)</f>
        <v>0</v>
      </c>
      <c r="I69" s="172">
        <f>('Data Input'!J69-'Data Input'!J68)</f>
        <v>0</v>
      </c>
      <c r="J69" s="172">
        <f>('Data Input'!K69-'Data Input'!K68)</f>
        <v>0</v>
      </c>
      <c r="K69" s="172">
        <f>('Data Input'!L69-'Data Input'!L68)</f>
        <v>120860</v>
      </c>
      <c r="L69" s="172">
        <f>('Data Input'!M69-'Data Input'!M68)</f>
        <v>-8938137</v>
      </c>
      <c r="M69" s="172">
        <f>('Data Input'!N69-'Data Input'!N68)</f>
        <v>54523</v>
      </c>
      <c r="N69" s="172">
        <f>('Data Input'!O69-'Data Input'!O68)</f>
        <v>63880</v>
      </c>
      <c r="O69" s="172">
        <f>('Data Input'!P69-'Data Input'!P68)</f>
        <v>5910</v>
      </c>
      <c r="P69" s="172">
        <f>('Data Input'!U69-'Data Input'!U68)</f>
        <v>0</v>
      </c>
      <c r="Q69" s="172">
        <f>('Data Input'!T69-'Data Input'!T68)</f>
        <v>24170</v>
      </c>
      <c r="R69" s="172">
        <f t="shared" si="0"/>
        <v>-8511354</v>
      </c>
      <c r="S69" s="172">
        <f>('Data Input'!X69-'Data Input'!X68)</f>
        <v>557800</v>
      </c>
      <c r="T69" s="172">
        <f t="shared" si="1"/>
        <v>-9069154</v>
      </c>
      <c r="V69" s="31">
        <f>'Data Input'!AB85</f>
        <v>0</v>
      </c>
    </row>
    <row r="70" spans="1:24" x14ac:dyDescent="0.3">
      <c r="A70" s="112">
        <f>'Data Input'!A70</f>
        <v>44656</v>
      </c>
      <c r="B70" s="172">
        <f>('Data Input'!B70-'Data Input'!B69)</f>
        <v>123420</v>
      </c>
      <c r="C70" s="172">
        <f>('Data Input'!C70-'Data Input'!C69)</f>
        <v>29450</v>
      </c>
      <c r="D70" s="172">
        <f>('Data Input'!D70-'Data Input'!D69)</f>
        <v>30120</v>
      </c>
      <c r="E70" s="172">
        <f>('Data Input'!E70-'Data Input'!E69)</f>
        <v>0</v>
      </c>
      <c r="F70" s="172">
        <f>('Data Input'!F70-'Data Input'!F69)</f>
        <v>0</v>
      </c>
      <c r="G70" s="172">
        <f>('Data Input'!G70-'Data Input'!G69)</f>
        <v>0</v>
      </c>
      <c r="H70" s="172">
        <f>('Data Input'!H70-'Data Input'!H69)</f>
        <v>53200</v>
      </c>
      <c r="I70" s="172">
        <f>('Data Input'!J70-'Data Input'!J69)</f>
        <v>0</v>
      </c>
      <c r="J70" s="172">
        <f>('Data Input'!K70-'Data Input'!K69)</f>
        <v>166879</v>
      </c>
      <c r="K70" s="172">
        <f>('Data Input'!L70-'Data Input'!L69)</f>
        <v>121400</v>
      </c>
      <c r="L70" s="172">
        <f>('Data Input'!M70-'Data Input'!M69)</f>
        <v>20217</v>
      </c>
      <c r="M70" s="172">
        <f>('Data Input'!N70-'Data Input'!N69)</f>
        <v>77937</v>
      </c>
      <c r="N70" s="172">
        <f>('Data Input'!O70-'Data Input'!O69)</f>
        <v>57850</v>
      </c>
      <c r="O70" s="172">
        <f>('Data Input'!P70-'Data Input'!P69)</f>
        <v>6000</v>
      </c>
      <c r="P70" s="172">
        <f>('Data Input'!U70-'Data Input'!U69)</f>
        <v>0</v>
      </c>
      <c r="Q70" s="172">
        <f>('Data Input'!T70-'Data Input'!T69)</f>
        <v>23610</v>
      </c>
      <c r="R70" s="172">
        <f t="shared" ref="R70:R133" si="2">SUM(B70:Q70)</f>
        <v>710083</v>
      </c>
      <c r="S70" s="172">
        <f>('Data Input'!X70-'Data Input'!X69)</f>
        <v>544200</v>
      </c>
      <c r="T70" s="172">
        <f t="shared" ref="T70:T133" si="3">R70-S70</f>
        <v>165883</v>
      </c>
      <c r="V70" s="31">
        <f>'Data Input'!AB86</f>
        <v>0</v>
      </c>
    </row>
    <row r="71" spans="1:24" x14ac:dyDescent="0.3">
      <c r="A71" s="112">
        <f>'Data Input'!A71</f>
        <v>44663</v>
      </c>
      <c r="B71" s="172">
        <f>('Data Input'!B71-'Data Input'!B70)</f>
        <v>120500</v>
      </c>
      <c r="C71" s="172">
        <f>('Data Input'!C71-'Data Input'!C70)</f>
        <v>29610</v>
      </c>
      <c r="D71" s="172">
        <f>('Data Input'!D71-'Data Input'!D70)</f>
        <v>26590</v>
      </c>
      <c r="E71" s="172">
        <f>('Data Input'!E71-'Data Input'!E70)</f>
        <v>0</v>
      </c>
      <c r="F71" s="172">
        <f>('Data Input'!F71-'Data Input'!F70)</f>
        <v>0</v>
      </c>
      <c r="G71" s="172">
        <f>('Data Input'!G71-'Data Input'!G70)</f>
        <v>0</v>
      </c>
      <c r="H71" s="172">
        <f>('Data Input'!H71-'Data Input'!H70)</f>
        <v>62170</v>
      </c>
      <c r="I71" s="172">
        <f>('Data Input'!J71-'Data Input'!J70)</f>
        <v>0</v>
      </c>
      <c r="J71" s="172">
        <f>('Data Input'!K71-'Data Input'!K70)</f>
        <v>82133</v>
      </c>
      <c r="K71" s="172">
        <f>('Data Input'!L71-'Data Input'!L70)</f>
        <v>119130</v>
      </c>
      <c r="L71" s="172">
        <f>('Data Input'!M71-'Data Input'!M70)</f>
        <v>64291</v>
      </c>
      <c r="M71" s="172">
        <f>('Data Input'!N71-'Data Input'!N70)</f>
        <v>81619</v>
      </c>
      <c r="N71" s="172">
        <f>('Data Input'!O71-'Data Input'!O70)</f>
        <v>96630</v>
      </c>
      <c r="O71" s="172">
        <f>('Data Input'!P71-'Data Input'!P70)</f>
        <v>5940</v>
      </c>
      <c r="P71" s="172">
        <f>('Data Input'!U71-'Data Input'!U70)</f>
        <v>-10</v>
      </c>
      <c r="Q71" s="172">
        <f>('Data Input'!T71-'Data Input'!T70)</f>
        <v>83890</v>
      </c>
      <c r="R71" s="172">
        <f t="shared" si="2"/>
        <v>772493</v>
      </c>
      <c r="S71" s="172">
        <f>('Data Input'!X71-'Data Input'!X70)</f>
        <v>572300</v>
      </c>
      <c r="T71" s="172">
        <f t="shared" si="3"/>
        <v>200193</v>
      </c>
      <c r="V71" s="31">
        <f>'Data Input'!AB87</f>
        <v>0</v>
      </c>
    </row>
    <row r="72" spans="1:24" x14ac:dyDescent="0.3">
      <c r="A72" s="112">
        <f>'Data Input'!A72</f>
        <v>44670</v>
      </c>
      <c r="B72" s="172">
        <f>('Data Input'!B72-'Data Input'!B71)</f>
        <v>118250</v>
      </c>
      <c r="C72" s="172">
        <f>('Data Input'!C72-'Data Input'!C71)</f>
        <v>32200</v>
      </c>
      <c r="D72" s="172">
        <f>('Data Input'!D72-'Data Input'!D71)</f>
        <v>11740</v>
      </c>
      <c r="E72" s="172">
        <f>('Data Input'!E72-'Data Input'!E71)</f>
        <v>0</v>
      </c>
      <c r="F72" s="172">
        <f>('Data Input'!F72-'Data Input'!F71)</f>
        <v>0</v>
      </c>
      <c r="G72" s="172">
        <f>('Data Input'!G72-'Data Input'!G71)</f>
        <v>0</v>
      </c>
      <c r="H72" s="172">
        <f>('Data Input'!H72-'Data Input'!H71)</f>
        <v>4040</v>
      </c>
      <c r="I72" s="172">
        <f>('Data Input'!J72-'Data Input'!J71)</f>
        <v>0</v>
      </c>
      <c r="J72" s="172">
        <f>('Data Input'!K72-'Data Input'!K71)</f>
        <v>77652</v>
      </c>
      <c r="K72" s="172">
        <f>('Data Input'!L72-'Data Input'!L71)</f>
        <v>96250</v>
      </c>
      <c r="L72" s="172">
        <f>('Data Input'!M72-'Data Input'!M71)</f>
        <v>98456</v>
      </c>
      <c r="M72" s="172">
        <f>('Data Input'!N72-'Data Input'!N71)</f>
        <v>81381</v>
      </c>
      <c r="N72" s="172">
        <f>('Data Input'!O72-'Data Input'!O71)</f>
        <v>49430</v>
      </c>
      <c r="O72" s="172">
        <f>('Data Input'!P72-'Data Input'!P71)</f>
        <v>5900</v>
      </c>
      <c r="P72" s="172">
        <f>('Data Input'!U72-'Data Input'!U71)</f>
        <v>8670</v>
      </c>
      <c r="Q72" s="172">
        <f>('Data Input'!T72-'Data Input'!T71)</f>
        <v>163090</v>
      </c>
      <c r="R72" s="172">
        <f t="shared" si="2"/>
        <v>747059</v>
      </c>
      <c r="S72" s="172">
        <f>('Data Input'!X72-'Data Input'!X71)</f>
        <v>578100</v>
      </c>
      <c r="T72" s="172">
        <f t="shared" si="3"/>
        <v>168959</v>
      </c>
      <c r="V72" s="31">
        <f>'Data Input'!AB88</f>
        <v>0</v>
      </c>
    </row>
    <row r="73" spans="1:24" x14ac:dyDescent="0.3">
      <c r="A73" s="112">
        <f>'Data Input'!A73</f>
        <v>44677</v>
      </c>
      <c r="B73" s="172">
        <f>('Data Input'!B73-'Data Input'!B72)</f>
        <v>40260</v>
      </c>
      <c r="C73" s="172">
        <f>('Data Input'!C73-'Data Input'!C72)</f>
        <v>34480</v>
      </c>
      <c r="D73" s="172">
        <f>('Data Input'!D73-'Data Input'!D72)</f>
        <v>31530</v>
      </c>
      <c r="E73" s="172">
        <f>('Data Input'!E73-'Data Input'!E72)</f>
        <v>0</v>
      </c>
      <c r="F73" s="172">
        <f>('Data Input'!F73-'Data Input'!F72)</f>
        <v>0</v>
      </c>
      <c r="G73" s="172">
        <f>('Data Input'!G73-'Data Input'!G72)</f>
        <v>0</v>
      </c>
      <c r="H73" s="172">
        <f>('Data Input'!H73-'Data Input'!H72)</f>
        <v>31400</v>
      </c>
      <c r="I73" s="172">
        <f>('Data Input'!J73-'Data Input'!J72)</f>
        <v>0</v>
      </c>
      <c r="J73" s="172">
        <f>('Data Input'!K73-'Data Input'!K72)</f>
        <v>78014</v>
      </c>
      <c r="K73" s="172">
        <f>('Data Input'!L73-'Data Input'!L72)</f>
        <v>0</v>
      </c>
      <c r="L73" s="172">
        <f>('Data Input'!M73-'Data Input'!M72)</f>
        <v>98099</v>
      </c>
      <c r="M73" s="172">
        <f>('Data Input'!N73-'Data Input'!N72)</f>
        <v>81617</v>
      </c>
      <c r="N73" s="172">
        <f>('Data Input'!O73-'Data Input'!O72)</f>
        <v>69590</v>
      </c>
      <c r="O73" s="172">
        <f>('Data Input'!P73-'Data Input'!P72)</f>
        <v>5850</v>
      </c>
      <c r="P73" s="172">
        <f>('Data Input'!U73-'Data Input'!U72)</f>
        <v>0</v>
      </c>
      <c r="Q73" s="172">
        <f>('Data Input'!T73-'Data Input'!T72)</f>
        <v>123160</v>
      </c>
      <c r="R73" s="172">
        <f t="shared" si="2"/>
        <v>594000</v>
      </c>
      <c r="S73" s="172">
        <f>('Data Input'!X73-'Data Input'!X72)</f>
        <v>462700</v>
      </c>
      <c r="T73" s="172">
        <f t="shared" si="3"/>
        <v>131300</v>
      </c>
      <c r="V73" s="31">
        <f>'Data Input'!AB89</f>
        <v>0</v>
      </c>
    </row>
    <row r="74" spans="1:24" x14ac:dyDescent="0.3">
      <c r="A74" s="112">
        <f>'Data Input'!A74</f>
        <v>44684</v>
      </c>
      <c r="B74" s="172">
        <f>('Data Input'!B74-'Data Input'!B73)</f>
        <v>0</v>
      </c>
      <c r="C74" s="172">
        <f>('Data Input'!C74-'Data Input'!C73)</f>
        <v>35620</v>
      </c>
      <c r="D74" s="172">
        <f>('Data Input'!D74-'Data Input'!D73)</f>
        <v>21760</v>
      </c>
      <c r="E74" s="172">
        <f>('Data Input'!E74-'Data Input'!E73)</f>
        <v>0</v>
      </c>
      <c r="F74" s="172">
        <f>('Data Input'!F74-'Data Input'!F73)</f>
        <v>0</v>
      </c>
      <c r="G74" s="172">
        <f>('Data Input'!G74-'Data Input'!G73)</f>
        <v>0</v>
      </c>
      <c r="H74" s="172">
        <f>('Data Input'!H74-'Data Input'!H73)</f>
        <v>31300</v>
      </c>
      <c r="I74" s="172">
        <f>('Data Input'!J74-'Data Input'!J73)</f>
        <v>0</v>
      </c>
      <c r="J74" s="172">
        <f>('Data Input'!K74-'Data Input'!K73)</f>
        <v>80033</v>
      </c>
      <c r="K74" s="172">
        <f>('Data Input'!L74-'Data Input'!L73)</f>
        <v>90320</v>
      </c>
      <c r="L74" s="172">
        <f>('Data Input'!M74-'Data Input'!M73)</f>
        <v>99445</v>
      </c>
      <c r="M74" s="172">
        <f>('Data Input'!N74-'Data Input'!N73)</f>
        <v>42245</v>
      </c>
      <c r="N74" s="172">
        <f>('Data Input'!O74-'Data Input'!O73)</f>
        <v>80700</v>
      </c>
      <c r="O74" s="172">
        <f>('Data Input'!P74-'Data Input'!P73)</f>
        <v>6010</v>
      </c>
      <c r="P74" s="172">
        <f>('Data Input'!U74-'Data Input'!U73)</f>
        <v>0</v>
      </c>
      <c r="Q74" s="172">
        <f>('Data Input'!T74-'Data Input'!T73)</f>
        <v>0</v>
      </c>
      <c r="R74" s="172">
        <f t="shared" si="2"/>
        <v>487433</v>
      </c>
      <c r="S74" s="172">
        <f>('Data Input'!X74-'Data Input'!X73)</f>
        <v>689460</v>
      </c>
      <c r="T74" s="172">
        <f t="shared" si="3"/>
        <v>-202027</v>
      </c>
      <c r="V74" s="31">
        <f>'Data Input'!AB90</f>
        <v>0</v>
      </c>
    </row>
    <row r="75" spans="1:24" x14ac:dyDescent="0.3">
      <c r="A75" s="112">
        <f>'Data Input'!A75</f>
        <v>44691</v>
      </c>
      <c r="B75" s="172">
        <f>('Data Input'!B75-'Data Input'!B74)</f>
        <v>-9698730</v>
      </c>
      <c r="C75" s="172">
        <f>('Data Input'!C75-'Data Input'!C74)</f>
        <v>40650</v>
      </c>
      <c r="D75" s="172">
        <f>('Data Input'!D75-'Data Input'!D74)</f>
        <v>18170</v>
      </c>
      <c r="E75" s="172">
        <f>('Data Input'!E75-'Data Input'!E74)</f>
        <v>0</v>
      </c>
      <c r="F75" s="172">
        <f>('Data Input'!F75-'Data Input'!F74)</f>
        <v>0</v>
      </c>
      <c r="G75" s="172">
        <f>('Data Input'!G75-'Data Input'!G74)</f>
        <v>0</v>
      </c>
      <c r="H75" s="172">
        <f>('Data Input'!H75-'Data Input'!H74)</f>
        <v>29770</v>
      </c>
      <c r="I75" s="172">
        <f>('Data Input'!J75-'Data Input'!J74)</f>
        <v>0</v>
      </c>
      <c r="J75" s="172">
        <f>('Data Input'!K75-'Data Input'!K74)</f>
        <v>106154</v>
      </c>
      <c r="K75" s="172">
        <f>('Data Input'!L75-'Data Input'!L74)</f>
        <v>205410</v>
      </c>
      <c r="L75" s="172">
        <f>('Data Input'!M75-'Data Input'!M74)</f>
        <v>95889</v>
      </c>
      <c r="M75" s="172">
        <f>('Data Input'!N75-'Data Input'!N74)</f>
        <v>6660</v>
      </c>
      <c r="N75" s="172">
        <f>('Data Input'!O75-'Data Input'!O74)</f>
        <v>73930</v>
      </c>
      <c r="O75" s="172">
        <f>('Data Input'!P75-'Data Input'!P74)</f>
        <v>-1070</v>
      </c>
      <c r="P75" s="172">
        <f>('Data Input'!U75-'Data Input'!U74)</f>
        <v>0</v>
      </c>
      <c r="Q75" s="172">
        <f>('Data Input'!T75-'Data Input'!T74)</f>
        <v>0</v>
      </c>
      <c r="R75" s="172">
        <f t="shared" si="2"/>
        <v>-9123167</v>
      </c>
      <c r="S75" s="172">
        <f>('Data Input'!X75-'Data Input'!X74)</f>
        <v>646740</v>
      </c>
      <c r="T75" s="172">
        <f t="shared" si="3"/>
        <v>-9769907</v>
      </c>
      <c r="V75" s="31">
        <f>'Data Input'!AB91</f>
        <v>0</v>
      </c>
    </row>
    <row r="76" spans="1:24" x14ac:dyDescent="0.3">
      <c r="A76" s="112">
        <f>'Data Input'!A76</f>
        <v>44698</v>
      </c>
      <c r="B76" s="172">
        <f>('Data Input'!B76-'Data Input'!B75)</f>
        <v>50217</v>
      </c>
      <c r="C76" s="172">
        <f>('Data Input'!C76-'Data Input'!C75)</f>
        <v>39360</v>
      </c>
      <c r="D76" s="172">
        <f>('Data Input'!D76-'Data Input'!D75)</f>
        <v>10080</v>
      </c>
      <c r="E76" s="172">
        <f>('Data Input'!E76-'Data Input'!E75)</f>
        <v>0</v>
      </c>
      <c r="F76" s="172">
        <f>('Data Input'!F76-'Data Input'!F75)</f>
        <v>0</v>
      </c>
      <c r="G76" s="172">
        <f>('Data Input'!G76-'Data Input'!G75)</f>
        <v>0</v>
      </c>
      <c r="H76" s="172">
        <f>('Data Input'!H76-'Data Input'!H75)</f>
        <v>9990</v>
      </c>
      <c r="I76" s="172">
        <f>('Data Input'!J76-'Data Input'!J75)</f>
        <v>0</v>
      </c>
      <c r="J76" s="172">
        <f>('Data Input'!K76-'Data Input'!K75)</f>
        <v>26791</v>
      </c>
      <c r="K76" s="172">
        <f>('Data Input'!L76-'Data Input'!L75)</f>
        <v>193000</v>
      </c>
      <c r="L76" s="172">
        <f>('Data Input'!M76-'Data Input'!M75)</f>
        <v>95727</v>
      </c>
      <c r="M76" s="172">
        <f>('Data Input'!N76-'Data Input'!N75)</f>
        <v>36</v>
      </c>
      <c r="N76" s="172">
        <f>('Data Input'!O76-'Data Input'!O75)</f>
        <v>67170</v>
      </c>
      <c r="O76" s="172">
        <f>('Data Input'!P76-'Data Input'!P75)</f>
        <v>2800</v>
      </c>
      <c r="P76" s="172">
        <f>('Data Input'!U76-'Data Input'!U75)</f>
        <v>0</v>
      </c>
      <c r="Q76" s="172">
        <f>('Data Input'!T76-'Data Input'!T75)</f>
        <v>0</v>
      </c>
      <c r="R76" s="172">
        <f t="shared" si="2"/>
        <v>495171</v>
      </c>
      <c r="S76" s="172">
        <f>('Data Input'!X76-'Data Input'!X75)</f>
        <v>497300</v>
      </c>
      <c r="T76" s="172">
        <f t="shared" si="3"/>
        <v>-2129</v>
      </c>
      <c r="V76" s="31">
        <f>'Data Input'!AB92</f>
        <v>0</v>
      </c>
    </row>
    <row r="77" spans="1:24" x14ac:dyDescent="0.3">
      <c r="A77" s="112">
        <f>'Data Input'!A77</f>
        <v>44705</v>
      </c>
      <c r="B77" s="172">
        <f>('Data Input'!B77-'Data Input'!B76)</f>
        <v>27383</v>
      </c>
      <c r="C77" s="172">
        <f>('Data Input'!C77-'Data Input'!C76)</f>
        <v>38640</v>
      </c>
      <c r="D77" s="172">
        <f>('Data Input'!D77-'Data Input'!D76)</f>
        <v>2120</v>
      </c>
      <c r="E77" s="172">
        <f>('Data Input'!E77-'Data Input'!E76)</f>
        <v>0</v>
      </c>
      <c r="F77" s="172">
        <f>('Data Input'!F77-'Data Input'!F76)</f>
        <v>0</v>
      </c>
      <c r="G77" s="172">
        <f>('Data Input'!G77-'Data Input'!G76)</f>
        <v>0</v>
      </c>
      <c r="H77" s="172">
        <f>('Data Input'!H77-'Data Input'!H76)</f>
        <v>3270</v>
      </c>
      <c r="I77" s="172">
        <f>('Data Input'!J77-'Data Input'!J76)</f>
        <v>0</v>
      </c>
      <c r="J77" s="172">
        <f>('Data Input'!K77-'Data Input'!K76)</f>
        <v>78360</v>
      </c>
      <c r="K77" s="172">
        <f>('Data Input'!L77-'Data Input'!L76)</f>
        <v>203530</v>
      </c>
      <c r="L77" s="172">
        <f>('Data Input'!M77-'Data Input'!M76)</f>
        <v>95270</v>
      </c>
      <c r="M77" s="172">
        <f>('Data Input'!N77-'Data Input'!N76)</f>
        <v>-36</v>
      </c>
      <c r="N77" s="172">
        <f>('Data Input'!O77-'Data Input'!O76)</f>
        <v>33440</v>
      </c>
      <c r="O77" s="172">
        <f>('Data Input'!P77-'Data Input'!P76)</f>
        <v>15340</v>
      </c>
      <c r="P77" s="172">
        <f>('Data Input'!U77-'Data Input'!U76)</f>
        <v>0</v>
      </c>
      <c r="Q77" s="172">
        <f>('Data Input'!T77-'Data Input'!T76)</f>
        <v>0</v>
      </c>
      <c r="R77" s="172">
        <f t="shared" si="2"/>
        <v>497317</v>
      </c>
      <c r="S77" s="172">
        <f>('Data Input'!X77-'Data Input'!X76)</f>
        <v>477200</v>
      </c>
      <c r="T77" s="172">
        <f t="shared" si="3"/>
        <v>20117</v>
      </c>
      <c r="V77" s="31">
        <f>'Data Input'!AB93</f>
        <v>0</v>
      </c>
    </row>
    <row r="78" spans="1:24" x14ac:dyDescent="0.3">
      <c r="A78" s="112">
        <f>'Data Input'!A78</f>
        <v>44712</v>
      </c>
      <c r="B78" s="172">
        <f>('Data Input'!B78-'Data Input'!B77)</f>
        <v>119445</v>
      </c>
      <c r="C78" s="172">
        <f>('Data Input'!C78-'Data Input'!C77)</f>
        <v>36400</v>
      </c>
      <c r="D78" s="172">
        <f>('Data Input'!D78-'Data Input'!D77)</f>
        <v>3670</v>
      </c>
      <c r="E78" s="172">
        <f>('Data Input'!E78-'Data Input'!E77)</f>
        <v>0</v>
      </c>
      <c r="F78" s="172">
        <f>('Data Input'!F78-'Data Input'!F77)</f>
        <v>0</v>
      </c>
      <c r="G78" s="172">
        <f>('Data Input'!G78-'Data Input'!G77)</f>
        <v>0</v>
      </c>
      <c r="H78" s="172">
        <f>('Data Input'!H78-'Data Input'!H77)</f>
        <v>3280</v>
      </c>
      <c r="I78" s="172">
        <f>('Data Input'!J78-'Data Input'!J77)</f>
        <v>0</v>
      </c>
      <c r="J78" s="172">
        <f>('Data Input'!K78-'Data Input'!K77)</f>
        <v>78549</v>
      </c>
      <c r="K78" s="172">
        <f>('Data Input'!L78-'Data Input'!L77)</f>
        <v>174540</v>
      </c>
      <c r="L78" s="172">
        <f>('Data Input'!M78-'Data Input'!M77)</f>
        <v>95128</v>
      </c>
      <c r="M78" s="172">
        <f>('Data Input'!N78-'Data Input'!N77)</f>
        <v>55196</v>
      </c>
      <c r="N78" s="172">
        <f>('Data Input'!O78-'Data Input'!O77)</f>
        <v>51410</v>
      </c>
      <c r="O78" s="172">
        <f>('Data Input'!P78-'Data Input'!P77)</f>
        <v>5620</v>
      </c>
      <c r="P78" s="172">
        <f>('Data Input'!U78-'Data Input'!U77)</f>
        <v>0</v>
      </c>
      <c r="Q78" s="172">
        <f>('Data Input'!T78-'Data Input'!T77)</f>
        <v>0</v>
      </c>
      <c r="R78" s="172">
        <f t="shared" si="2"/>
        <v>623238</v>
      </c>
      <c r="S78" s="172">
        <f>('Data Input'!X78-'Data Input'!X77)</f>
        <v>627200</v>
      </c>
      <c r="T78" s="172">
        <f t="shared" si="3"/>
        <v>-3962</v>
      </c>
      <c r="V78" s="31">
        <f>'Data Input'!Y94</f>
        <v>0</v>
      </c>
    </row>
    <row r="79" spans="1:24" x14ac:dyDescent="0.3">
      <c r="A79" s="112">
        <f>'Data Input'!A79</f>
        <v>44719</v>
      </c>
      <c r="B79" s="172">
        <f>('Data Input'!B79-'Data Input'!B78)</f>
        <v>95959</v>
      </c>
      <c r="C79" s="172">
        <f>('Data Input'!C79-'Data Input'!C78)</f>
        <v>25230</v>
      </c>
      <c r="D79" s="172">
        <f>('Data Input'!D79-'Data Input'!D78)</f>
        <v>0</v>
      </c>
      <c r="E79" s="172">
        <f>('Data Input'!E79-'Data Input'!E78)</f>
        <v>0</v>
      </c>
      <c r="F79" s="172">
        <f>('Data Input'!F79-'Data Input'!F78)</f>
        <v>0</v>
      </c>
      <c r="G79" s="172">
        <f>('Data Input'!G79-'Data Input'!G78)</f>
        <v>0</v>
      </c>
      <c r="H79" s="172">
        <f>('Data Input'!H79-'Data Input'!H78)</f>
        <v>8650</v>
      </c>
      <c r="I79" s="172">
        <f>('Data Input'!J79-'Data Input'!J78)</f>
        <v>0</v>
      </c>
      <c r="J79" s="172">
        <f>('Data Input'!K79-'Data Input'!K78)</f>
        <v>44439</v>
      </c>
      <c r="K79" s="172">
        <f>('Data Input'!L79-'Data Input'!L78)</f>
        <v>179430</v>
      </c>
      <c r="L79" s="172">
        <f>('Data Input'!M79-'Data Input'!M78)</f>
        <v>92485</v>
      </c>
      <c r="M79" s="172">
        <f>('Data Input'!N79-'Data Input'!N78)</f>
        <v>59500</v>
      </c>
      <c r="N79" s="172">
        <f>('Data Input'!O79-'Data Input'!O78)</f>
        <v>104550</v>
      </c>
      <c r="O79" s="172">
        <f>('Data Input'!P79-'Data Input'!P78)</f>
        <v>24180</v>
      </c>
      <c r="P79" s="172">
        <f>('Data Input'!U79-'Data Input'!U78)</f>
        <v>0</v>
      </c>
      <c r="Q79" s="172">
        <f>('Data Input'!T79-'Data Input'!T78)</f>
        <v>0</v>
      </c>
      <c r="R79" s="172">
        <f t="shared" si="2"/>
        <v>634423</v>
      </c>
      <c r="S79" s="172">
        <f>('Data Input'!X79-'Data Input'!X78)</f>
        <v>536802</v>
      </c>
      <c r="T79" s="172">
        <f t="shared" si="3"/>
        <v>97621</v>
      </c>
      <c r="V79" s="31">
        <f>'Data Input'!AB95</f>
        <v>0</v>
      </c>
    </row>
    <row r="80" spans="1:24" x14ac:dyDescent="0.3">
      <c r="A80" s="112">
        <f>'Data Input'!A80</f>
        <v>44726</v>
      </c>
      <c r="B80" s="172">
        <f>('Data Input'!B80-'Data Input'!B79)</f>
        <v>91801</v>
      </c>
      <c r="C80" s="172">
        <f>('Data Input'!C80-'Data Input'!C79)</f>
        <v>47480</v>
      </c>
      <c r="D80" s="172">
        <f>('Data Input'!D80-'Data Input'!D79)</f>
        <v>0</v>
      </c>
      <c r="E80" s="172">
        <f>('Data Input'!E80-'Data Input'!E79)</f>
        <v>0</v>
      </c>
      <c r="F80" s="172">
        <f>('Data Input'!F80-'Data Input'!F79)</f>
        <v>0</v>
      </c>
      <c r="G80" s="172">
        <f>('Data Input'!G80-'Data Input'!G79)</f>
        <v>0</v>
      </c>
      <c r="H80" s="172">
        <f>('Data Input'!H80-'Data Input'!H79)</f>
        <v>10780</v>
      </c>
      <c r="I80" s="172">
        <f>('Data Input'!J80-'Data Input'!J79)</f>
        <v>0</v>
      </c>
      <c r="J80" s="172">
        <f>('Data Input'!K80-'Data Input'!K79)</f>
        <v>100628</v>
      </c>
      <c r="K80" s="172">
        <f>('Data Input'!L80-'Data Input'!L79)</f>
        <v>182290</v>
      </c>
      <c r="L80" s="172">
        <f>('Data Input'!M80-'Data Input'!M79)</f>
        <v>96391</v>
      </c>
      <c r="M80" s="172">
        <f>('Data Input'!N80-'Data Input'!N79)</f>
        <v>60071</v>
      </c>
      <c r="N80" s="172">
        <f>('Data Input'!O80-'Data Input'!O79)</f>
        <v>123070</v>
      </c>
      <c r="O80" s="172">
        <f>('Data Input'!P80-'Data Input'!P79)</f>
        <v>-12990</v>
      </c>
      <c r="P80" s="172">
        <f>('Data Input'!U80-'Data Input'!U79)</f>
        <v>0</v>
      </c>
      <c r="Q80" s="172">
        <f>('Data Input'!T80-'Data Input'!T79)</f>
        <v>0</v>
      </c>
      <c r="R80" s="172">
        <f t="shared" si="2"/>
        <v>699521</v>
      </c>
      <c r="S80" s="172">
        <f>('Data Input'!X80-'Data Input'!X79)</f>
        <v>524498</v>
      </c>
      <c r="T80" s="172">
        <f t="shared" si="3"/>
        <v>175023</v>
      </c>
      <c r="V80" s="31">
        <f>'Data Input'!AB96</f>
        <v>0</v>
      </c>
    </row>
    <row r="81" spans="1:22" x14ac:dyDescent="0.3">
      <c r="A81" s="112">
        <f>'Data Input'!A81</f>
        <v>44733</v>
      </c>
      <c r="B81" s="172">
        <f>('Data Input'!B81-'Data Input'!B80)</f>
        <v>85364</v>
      </c>
      <c r="C81" s="172">
        <f>('Data Input'!C81-'Data Input'!C80)</f>
        <v>35360</v>
      </c>
      <c r="D81" s="172">
        <f>('Data Input'!D81-'Data Input'!D80)</f>
        <v>0</v>
      </c>
      <c r="E81" s="172">
        <f>('Data Input'!E81-'Data Input'!E80)</f>
        <v>0</v>
      </c>
      <c r="F81" s="172">
        <f>('Data Input'!F81-'Data Input'!F80)</f>
        <v>0</v>
      </c>
      <c r="G81" s="172">
        <f>('Data Input'!G81-'Data Input'!G80)</f>
        <v>0</v>
      </c>
      <c r="H81" s="172">
        <f>('Data Input'!H81-'Data Input'!H80)</f>
        <v>9030</v>
      </c>
      <c r="I81" s="172">
        <f>('Data Input'!J81-'Data Input'!J80)</f>
        <v>0</v>
      </c>
      <c r="J81" s="172">
        <f>('Data Input'!K81-'Data Input'!K80)</f>
        <v>75544</v>
      </c>
      <c r="K81" s="172">
        <f>('Data Input'!L81-'Data Input'!L80)</f>
        <v>164230</v>
      </c>
      <c r="L81" s="172">
        <f>('Data Input'!M81-'Data Input'!M80)</f>
        <v>93614</v>
      </c>
      <c r="M81" s="172">
        <f>('Data Input'!N81-'Data Input'!N80)</f>
        <v>56707</v>
      </c>
      <c r="N81" s="172">
        <f>('Data Input'!O81-'Data Input'!O80)</f>
        <v>16430</v>
      </c>
      <c r="O81" s="172">
        <f>('Data Input'!P81-'Data Input'!P80)</f>
        <v>5490</v>
      </c>
      <c r="P81" s="172">
        <f>('Data Input'!U81-'Data Input'!U80)</f>
        <v>-10801278</v>
      </c>
      <c r="Q81" s="172">
        <f>('Data Input'!T81-'Data Input'!T80)</f>
        <v>0</v>
      </c>
      <c r="R81" s="172">
        <f t="shared" si="2"/>
        <v>-10259509</v>
      </c>
      <c r="S81" s="172">
        <f>('Data Input'!X81-'Data Input'!X80)</f>
        <v>722500</v>
      </c>
      <c r="T81" s="172">
        <f t="shared" si="3"/>
        <v>-10982009</v>
      </c>
      <c r="V81" s="31">
        <f>'Data Input'!AB97</f>
        <v>0</v>
      </c>
    </row>
    <row r="82" spans="1:22" x14ac:dyDescent="0.3">
      <c r="A82" s="112">
        <f>'Data Input'!A82</f>
        <v>44740</v>
      </c>
      <c r="B82" s="172">
        <f>('Data Input'!B82-'Data Input'!B81)</f>
        <v>82172</v>
      </c>
      <c r="C82" s="172">
        <f>('Data Input'!C82-'Data Input'!C81)</f>
        <v>35230</v>
      </c>
      <c r="D82" s="172">
        <f>('Data Input'!D82-'Data Input'!D81)</f>
        <v>0</v>
      </c>
      <c r="E82" s="172">
        <f>('Data Input'!E82-'Data Input'!E81)</f>
        <v>0</v>
      </c>
      <c r="F82" s="172">
        <f>('Data Input'!F82-'Data Input'!F81)</f>
        <v>0</v>
      </c>
      <c r="G82" s="172">
        <f>('Data Input'!G82-'Data Input'!G81)</f>
        <v>0</v>
      </c>
      <c r="H82" s="172">
        <f>('Data Input'!H82-'Data Input'!H81)</f>
        <v>14820</v>
      </c>
      <c r="I82" s="172">
        <f>('Data Input'!J82-'Data Input'!J81)</f>
        <v>0</v>
      </c>
      <c r="J82" s="172">
        <f>('Data Input'!K82-'Data Input'!K81)</f>
        <v>23300</v>
      </c>
      <c r="K82" s="172">
        <f>('Data Input'!L82-'Data Input'!L81)</f>
        <v>153390</v>
      </c>
      <c r="L82" s="172">
        <f>('Data Input'!M82-'Data Input'!M81)</f>
        <v>93960</v>
      </c>
      <c r="M82" s="172">
        <f>('Data Input'!N82-'Data Input'!N81)</f>
        <v>56941</v>
      </c>
      <c r="N82" s="172">
        <f>('Data Input'!O82-'Data Input'!O81)</f>
        <v>210060</v>
      </c>
      <c r="O82" s="172">
        <f>('Data Input'!P82-'Data Input'!P81)</f>
        <v>5380</v>
      </c>
      <c r="P82" s="172">
        <f>('Data Input'!U82-'Data Input'!U81)</f>
        <v>43507</v>
      </c>
      <c r="Q82" s="172">
        <f>('Data Input'!T82-'Data Input'!T81)</f>
        <v>0</v>
      </c>
      <c r="R82" s="172">
        <f t="shared" si="2"/>
        <v>718760</v>
      </c>
      <c r="S82" s="172">
        <f>('Data Input'!X82-'Data Input'!X81)</f>
        <v>600100</v>
      </c>
      <c r="T82" s="172">
        <f t="shared" si="3"/>
        <v>118660</v>
      </c>
      <c r="V82" s="31" t="e">
        <f>'Data Input'!#REF!</f>
        <v>#REF!</v>
      </c>
    </row>
    <row r="83" spans="1:22" x14ac:dyDescent="0.3">
      <c r="A83" s="112">
        <f>'Data Input'!A83</f>
        <v>44747</v>
      </c>
      <c r="B83" s="172">
        <f>('Data Input'!B83-'Data Input'!B82)</f>
        <v>83101</v>
      </c>
      <c r="C83" s="172">
        <f>('Data Input'!C83-'Data Input'!C82)</f>
        <v>36210</v>
      </c>
      <c r="D83" s="172">
        <f>('Data Input'!D83-'Data Input'!D82)</f>
        <v>177120</v>
      </c>
      <c r="E83" s="172">
        <f>('Data Input'!E83-'Data Input'!E82)</f>
        <v>27171</v>
      </c>
      <c r="F83" s="172">
        <f>('Data Input'!F83-'Data Input'!F82)</f>
        <v>0</v>
      </c>
      <c r="G83" s="172">
        <f>('Data Input'!G83-'Data Input'!G82)</f>
        <v>0</v>
      </c>
      <c r="H83" s="172">
        <f>('Data Input'!H83-'Data Input'!H82)</f>
        <v>6280</v>
      </c>
      <c r="I83" s="172">
        <f>('Data Input'!J83-'Data Input'!J82)</f>
        <v>0</v>
      </c>
      <c r="J83" s="172">
        <f>('Data Input'!K83-'Data Input'!K82)</f>
        <v>113660</v>
      </c>
      <c r="K83" s="172">
        <f>('Data Input'!L83-'Data Input'!L82)</f>
        <v>144810</v>
      </c>
      <c r="L83" s="172">
        <f>('Data Input'!M83-'Data Input'!M82)</f>
        <v>96271</v>
      </c>
      <c r="M83" s="172">
        <f>('Data Input'!N83-'Data Input'!N82)</f>
        <v>58102</v>
      </c>
      <c r="N83" s="172">
        <f>('Data Input'!O83-'Data Input'!O82)</f>
        <v>119970</v>
      </c>
      <c r="O83" s="172">
        <f>('Data Input'!P83-'Data Input'!P82)</f>
        <v>6560</v>
      </c>
      <c r="P83" s="172">
        <f>('Data Input'!U83-'Data Input'!U82)</f>
        <v>0</v>
      </c>
      <c r="Q83" s="172">
        <f>('Data Input'!T83-'Data Input'!T82)</f>
        <v>0</v>
      </c>
      <c r="R83" s="172">
        <f t="shared" si="2"/>
        <v>869255</v>
      </c>
      <c r="S83" s="172">
        <f>('Data Input'!X83-'Data Input'!X82)</f>
        <v>652900</v>
      </c>
      <c r="T83" s="172">
        <f t="shared" si="3"/>
        <v>216355</v>
      </c>
      <c r="V83" s="31" t="e">
        <f>'Data Input'!#REF!</f>
        <v>#REF!</v>
      </c>
    </row>
    <row r="84" spans="1:22" x14ac:dyDescent="0.3">
      <c r="A84" s="112">
        <f>'Data Input'!A84</f>
        <v>44754</v>
      </c>
      <c r="B84" s="172">
        <f>('Data Input'!B84-'Data Input'!B83)</f>
        <v>78268</v>
      </c>
      <c r="C84" s="172">
        <f>('Data Input'!C84-'Data Input'!C83)</f>
        <v>34880</v>
      </c>
      <c r="D84" s="172">
        <f>('Data Input'!D84-'Data Input'!D83)</f>
        <v>90830</v>
      </c>
      <c r="E84" s="172">
        <f>('Data Input'!E84-'Data Input'!E83)</f>
        <v>25796</v>
      </c>
      <c r="F84" s="172">
        <f>('Data Input'!F84-'Data Input'!F83)</f>
        <v>0</v>
      </c>
      <c r="G84" s="172">
        <f>('Data Input'!G84-'Data Input'!G83)</f>
        <v>0</v>
      </c>
      <c r="H84" s="172">
        <f>('Data Input'!H84-'Data Input'!H83)</f>
        <v>10200</v>
      </c>
      <c r="I84" s="172">
        <f>('Data Input'!J84-'Data Input'!J83)</f>
        <v>0</v>
      </c>
      <c r="J84" s="172">
        <f>('Data Input'!K84-'Data Input'!K83)</f>
        <v>67385</v>
      </c>
      <c r="K84" s="172">
        <f>('Data Input'!L84-'Data Input'!L83)</f>
        <v>137160</v>
      </c>
      <c r="L84" s="172">
        <f>('Data Input'!M84-'Data Input'!M83)</f>
        <v>92366</v>
      </c>
      <c r="M84" s="172">
        <f>('Data Input'!N84-'Data Input'!N83)</f>
        <v>56651</v>
      </c>
      <c r="N84" s="172">
        <f>('Data Input'!O84-'Data Input'!O83)</f>
        <v>116210</v>
      </c>
      <c r="O84" s="172">
        <f>('Data Input'!P84-'Data Input'!P83)</f>
        <v>4370</v>
      </c>
      <c r="P84" s="172">
        <f>('Data Input'!U84-'Data Input'!U83)</f>
        <v>13003</v>
      </c>
      <c r="Q84" s="172">
        <f>('Data Input'!T84-'Data Input'!T83)</f>
        <v>0</v>
      </c>
      <c r="R84" s="172">
        <f t="shared" si="2"/>
        <v>727119</v>
      </c>
      <c r="S84" s="172">
        <f>('Data Input'!X84-'Data Input'!X83)</f>
        <v>651200</v>
      </c>
      <c r="T84" s="172">
        <f t="shared" si="3"/>
        <v>75919</v>
      </c>
      <c r="V84" s="31">
        <f>'Data Input'!AB100</f>
        <v>0</v>
      </c>
    </row>
    <row r="85" spans="1:22" x14ac:dyDescent="0.3">
      <c r="A85" s="112">
        <f>'Data Input'!A85</f>
        <v>44761</v>
      </c>
      <c r="B85" s="172">
        <f>('Data Input'!B85-'Data Input'!B84)</f>
        <v>132960</v>
      </c>
      <c r="C85" s="172">
        <f>('Data Input'!C85-'Data Input'!C84)</f>
        <v>33500</v>
      </c>
      <c r="D85" s="172">
        <f>('Data Input'!D85-'Data Input'!D84)</f>
        <v>121560</v>
      </c>
      <c r="E85" s="172">
        <f>('Data Input'!E85-'Data Input'!E84)</f>
        <v>22033</v>
      </c>
      <c r="F85" s="172">
        <f>('Data Input'!F85-'Data Input'!F84)</f>
        <v>0</v>
      </c>
      <c r="G85" s="172">
        <f>('Data Input'!G85-'Data Input'!G84)</f>
        <v>0</v>
      </c>
      <c r="H85" s="172">
        <f>('Data Input'!H85-'Data Input'!H84)</f>
        <v>10080</v>
      </c>
      <c r="I85" s="172">
        <f>('Data Input'!J85-'Data Input'!J84)</f>
        <v>0</v>
      </c>
      <c r="J85" s="172">
        <f>('Data Input'!K85-'Data Input'!K84)</f>
        <v>66555</v>
      </c>
      <c r="K85" s="172">
        <f>('Data Input'!L85-'Data Input'!L84)</f>
        <v>135030</v>
      </c>
      <c r="L85" s="172">
        <f>('Data Input'!M85-'Data Input'!M84)</f>
        <v>91657</v>
      </c>
      <c r="M85" s="172">
        <f>('Data Input'!N85-'Data Input'!N84)</f>
        <v>57961</v>
      </c>
      <c r="N85" s="172">
        <f>('Data Input'!O85-'Data Input'!O84)</f>
        <v>21860</v>
      </c>
      <c r="O85" s="172">
        <f>('Data Input'!P85-'Data Input'!P84)</f>
        <v>3163</v>
      </c>
      <c r="P85" s="172">
        <f>('Data Input'!U85-'Data Input'!U84)</f>
        <v>0</v>
      </c>
      <c r="Q85" s="172">
        <f>('Data Input'!T85-'Data Input'!T84)</f>
        <v>0</v>
      </c>
      <c r="R85" s="172">
        <f t="shared" si="2"/>
        <v>696359</v>
      </c>
      <c r="S85" s="172">
        <f>('Data Input'!X85-'Data Input'!X84)</f>
        <v>27300</v>
      </c>
      <c r="T85" s="172">
        <f t="shared" si="3"/>
        <v>669059</v>
      </c>
      <c r="V85" s="31">
        <f>'Data Input'!AB101</f>
        <v>0</v>
      </c>
    </row>
    <row r="86" spans="1:22" x14ac:dyDescent="0.3">
      <c r="A86" s="112">
        <f>'Data Input'!A86</f>
        <v>44768</v>
      </c>
      <c r="B86" s="172">
        <f>('Data Input'!B86-'Data Input'!B85)</f>
        <v>19800</v>
      </c>
      <c r="C86" s="172">
        <f>('Data Input'!C86-'Data Input'!C85)</f>
        <v>5590</v>
      </c>
      <c r="D86" s="172">
        <f>('Data Input'!D86-'Data Input'!D85)</f>
        <v>108436</v>
      </c>
      <c r="E86" s="172">
        <f>('Data Input'!E86-'Data Input'!E85)</f>
        <v>100526</v>
      </c>
      <c r="F86" s="172">
        <f>('Data Input'!F86-'Data Input'!F85)</f>
        <v>0</v>
      </c>
      <c r="G86" s="172">
        <f>('Data Input'!G86-'Data Input'!G85)</f>
        <v>0</v>
      </c>
      <c r="H86" s="172">
        <f>('Data Input'!H86-'Data Input'!H85)</f>
        <v>8610</v>
      </c>
      <c r="I86" s="172">
        <f>('Data Input'!J86-'Data Input'!J85)</f>
        <v>0</v>
      </c>
      <c r="J86" s="172">
        <f>('Data Input'!K86-'Data Input'!K85)</f>
        <v>66044</v>
      </c>
      <c r="K86" s="172">
        <f>('Data Input'!L86-'Data Input'!L85)</f>
        <v>135500</v>
      </c>
      <c r="L86" s="172">
        <f>('Data Input'!M86-'Data Input'!M85)</f>
        <v>90829</v>
      </c>
      <c r="M86" s="172">
        <f>('Data Input'!N86-'Data Input'!N85)</f>
        <v>49368</v>
      </c>
      <c r="N86" s="172">
        <f>('Data Input'!O86-'Data Input'!O85)</f>
        <v>-100</v>
      </c>
      <c r="O86" s="172">
        <f>('Data Input'!P86-'Data Input'!P85)</f>
        <v>7467</v>
      </c>
      <c r="P86" s="172">
        <f>('Data Input'!U86-'Data Input'!U85)</f>
        <v>9876</v>
      </c>
      <c r="Q86" s="172">
        <f>('Data Input'!T86-'Data Input'!T85)</f>
        <v>0</v>
      </c>
      <c r="R86" s="172">
        <f t="shared" si="2"/>
        <v>601946</v>
      </c>
      <c r="S86" s="172">
        <f>('Data Input'!X86-'Data Input'!X85)</f>
        <v>0</v>
      </c>
      <c r="T86" s="172">
        <f t="shared" si="3"/>
        <v>601946</v>
      </c>
      <c r="V86" s="31">
        <f>'Data Input'!AB102</f>
        <v>0</v>
      </c>
    </row>
    <row r="87" spans="1:22" x14ac:dyDescent="0.3">
      <c r="A87" s="112">
        <f>'Data Input'!A87</f>
        <v>44775</v>
      </c>
      <c r="B87" s="172">
        <f>('Data Input'!B87-'Data Input'!B86)</f>
        <v>75670</v>
      </c>
      <c r="C87" s="172">
        <f>('Data Input'!C87-'Data Input'!C86)</f>
        <v>0</v>
      </c>
      <c r="D87" s="172">
        <f>('Data Input'!D87-'Data Input'!D86)</f>
        <v>94574</v>
      </c>
      <c r="E87" s="172">
        <f>('Data Input'!E87-'Data Input'!E86)</f>
        <v>99336</v>
      </c>
      <c r="F87" s="172">
        <f>('Data Input'!F87-'Data Input'!F86)</f>
        <v>0</v>
      </c>
      <c r="G87" s="172">
        <f>('Data Input'!G87-'Data Input'!G86)</f>
        <v>0</v>
      </c>
      <c r="H87" s="172">
        <f>('Data Input'!H87-'Data Input'!H86)</f>
        <v>2290</v>
      </c>
      <c r="I87" s="172">
        <f>('Data Input'!J87-'Data Input'!J86)</f>
        <v>0</v>
      </c>
      <c r="J87" s="172">
        <f>('Data Input'!K87-'Data Input'!K86)</f>
        <v>43956</v>
      </c>
      <c r="K87" s="172">
        <f>('Data Input'!L87-'Data Input'!L86)</f>
        <v>136720</v>
      </c>
      <c r="L87" s="172">
        <f>('Data Input'!M87-'Data Input'!M86)</f>
        <v>94413</v>
      </c>
      <c r="M87" s="172">
        <f>('Data Input'!N87-'Data Input'!N86)</f>
        <v>0</v>
      </c>
      <c r="N87" s="172">
        <f>('Data Input'!O87-'Data Input'!O86)</f>
        <v>0</v>
      </c>
      <c r="O87" s="172">
        <f>('Data Input'!P87-'Data Input'!P86)</f>
        <v>5260</v>
      </c>
      <c r="P87" s="172">
        <f>('Data Input'!U87-'Data Input'!U86)</f>
        <v>9969</v>
      </c>
      <c r="Q87" s="172">
        <f>('Data Input'!T87-'Data Input'!T86)</f>
        <v>0</v>
      </c>
      <c r="R87" s="172">
        <f t="shared" si="2"/>
        <v>562188</v>
      </c>
      <c r="S87" s="172">
        <f>('Data Input'!X87-'Data Input'!X86)</f>
        <v>0</v>
      </c>
      <c r="T87" s="172">
        <f t="shared" si="3"/>
        <v>562188</v>
      </c>
      <c r="V87" s="31">
        <f>'Data Input'!AB103</f>
        <v>0</v>
      </c>
    </row>
    <row r="88" spans="1:22" x14ac:dyDescent="0.3">
      <c r="A88" s="112">
        <f>'Data Input'!A88</f>
        <v>44782</v>
      </c>
      <c r="B88" s="172">
        <f>('Data Input'!B88-'Data Input'!B87)</f>
        <v>64120</v>
      </c>
      <c r="C88" s="172">
        <f>('Data Input'!C88-'Data Input'!C87)</f>
        <v>0</v>
      </c>
      <c r="D88" s="172">
        <f>('Data Input'!D88-'Data Input'!D87)</f>
        <v>97540</v>
      </c>
      <c r="E88" s="172">
        <f>('Data Input'!E88-'Data Input'!E87)</f>
        <v>196100</v>
      </c>
      <c r="F88" s="172">
        <f>('Data Input'!F88-'Data Input'!F87)</f>
        <v>0</v>
      </c>
      <c r="G88" s="172">
        <f>('Data Input'!G88-'Data Input'!G87)</f>
        <v>0</v>
      </c>
      <c r="H88" s="172">
        <f>('Data Input'!H88-'Data Input'!H87)</f>
        <v>4130</v>
      </c>
      <c r="I88" s="172">
        <f>('Data Input'!J88-'Data Input'!J87)</f>
        <v>0</v>
      </c>
      <c r="J88" s="172">
        <f>('Data Input'!K88-'Data Input'!K87)</f>
        <v>90044</v>
      </c>
      <c r="K88" s="172">
        <f>('Data Input'!L88-'Data Input'!L87)</f>
        <v>135520</v>
      </c>
      <c r="L88" s="172">
        <f>('Data Input'!M88-'Data Input'!M87)</f>
        <v>94070</v>
      </c>
      <c r="M88" s="172">
        <f>('Data Input'!N88-'Data Input'!N87)</f>
        <v>0</v>
      </c>
      <c r="N88" s="172">
        <f>('Data Input'!O88-'Data Input'!O87)</f>
        <v>-9764400</v>
      </c>
      <c r="O88" s="172">
        <f>('Data Input'!P88-'Data Input'!P87)</f>
        <v>5210</v>
      </c>
      <c r="P88" s="172">
        <f>('Data Input'!U88-'Data Input'!U87)</f>
        <v>11883</v>
      </c>
      <c r="Q88" s="172">
        <f>('Data Input'!T88-'Data Input'!T87)</f>
        <v>0</v>
      </c>
      <c r="R88" s="172">
        <f t="shared" si="2"/>
        <v>-9065783</v>
      </c>
      <c r="S88" s="172">
        <f>('Data Input'!X88-'Data Input'!X87)</f>
        <v>0</v>
      </c>
      <c r="T88" s="172">
        <f t="shared" si="3"/>
        <v>-9065783</v>
      </c>
      <c r="V88" s="31">
        <f>'Data Input'!AB104</f>
        <v>0</v>
      </c>
    </row>
    <row r="89" spans="1:22" x14ac:dyDescent="0.3">
      <c r="A89" s="112">
        <f>'Data Input'!A89</f>
        <v>44789</v>
      </c>
      <c r="B89" s="172">
        <f>('Data Input'!B89-'Data Input'!B88)</f>
        <v>-9462</v>
      </c>
      <c r="C89" s="172">
        <f>('Data Input'!C89-'Data Input'!C88)</f>
        <v>0</v>
      </c>
      <c r="D89" s="172">
        <f>('Data Input'!D89-'Data Input'!D88)</f>
        <v>19780</v>
      </c>
      <c r="E89" s="172">
        <f>('Data Input'!E89-'Data Input'!E88)</f>
        <v>112864</v>
      </c>
      <c r="F89" s="172">
        <f>('Data Input'!F89-'Data Input'!F88)</f>
        <v>0</v>
      </c>
      <c r="G89" s="172">
        <f>('Data Input'!G89-'Data Input'!G88)</f>
        <v>0</v>
      </c>
      <c r="H89" s="172">
        <f>('Data Input'!H89-'Data Input'!H88)</f>
        <v>130</v>
      </c>
      <c r="I89" s="172">
        <f>('Data Input'!J89-'Data Input'!J88)</f>
        <v>0</v>
      </c>
      <c r="J89" s="172">
        <f>('Data Input'!K89-'Data Input'!K88)</f>
        <v>39956</v>
      </c>
      <c r="K89" s="172">
        <f>('Data Input'!L89-'Data Input'!L88)</f>
        <v>135380</v>
      </c>
      <c r="L89" s="172">
        <f>('Data Input'!M89-'Data Input'!M88)</f>
        <v>94434</v>
      </c>
      <c r="M89" s="172">
        <f>('Data Input'!N89-'Data Input'!N88)</f>
        <v>7645</v>
      </c>
      <c r="N89" s="172">
        <f>('Data Input'!O89-'Data Input'!O88)</f>
        <v>113900</v>
      </c>
      <c r="O89" s="172">
        <f>('Data Input'!P89-'Data Input'!P88)</f>
        <v>34170</v>
      </c>
      <c r="P89" s="172">
        <f>('Data Input'!U89-'Data Input'!U88)</f>
        <v>10825</v>
      </c>
      <c r="Q89" s="172">
        <f>('Data Input'!T89-'Data Input'!T88)</f>
        <v>0</v>
      </c>
      <c r="R89" s="172">
        <f t="shared" si="2"/>
        <v>559622</v>
      </c>
      <c r="S89" s="172">
        <f>('Data Input'!X89-'Data Input'!X88)</f>
        <v>0</v>
      </c>
      <c r="T89" s="172">
        <f t="shared" si="3"/>
        <v>559622</v>
      </c>
      <c r="V89" s="31">
        <f>'Data Input'!AB105</f>
        <v>0</v>
      </c>
    </row>
    <row r="90" spans="1:22" x14ac:dyDescent="0.3">
      <c r="A90" s="112">
        <f>'Data Input'!A90</f>
        <v>44796</v>
      </c>
      <c r="B90" s="172">
        <f>('Data Input'!B90-'Data Input'!B89)</f>
        <v>-25078</v>
      </c>
      <c r="C90" s="172">
        <f>('Data Input'!C90-'Data Input'!C89)</f>
        <v>0</v>
      </c>
      <c r="D90" s="172">
        <f>('Data Input'!D90-'Data Input'!D89)</f>
        <v>63330</v>
      </c>
      <c r="E90" s="172">
        <f>('Data Input'!E90-'Data Input'!E89)</f>
        <v>124454</v>
      </c>
      <c r="F90" s="172">
        <f>('Data Input'!F90-'Data Input'!F89)</f>
        <v>0</v>
      </c>
      <c r="G90" s="172">
        <f>('Data Input'!G90-'Data Input'!G89)</f>
        <v>0</v>
      </c>
      <c r="H90" s="172">
        <f>('Data Input'!H90-'Data Input'!H89)</f>
        <v>1920</v>
      </c>
      <c r="I90" s="172">
        <f>('Data Input'!J90-'Data Input'!J89)</f>
        <v>0</v>
      </c>
      <c r="J90" s="172">
        <f>('Data Input'!K90-'Data Input'!K89)</f>
        <v>59900</v>
      </c>
      <c r="K90" s="172">
        <f>('Data Input'!L90-'Data Input'!L89)</f>
        <v>134310</v>
      </c>
      <c r="L90" s="172">
        <f>('Data Input'!M90-'Data Input'!M89)</f>
        <v>94055</v>
      </c>
      <c r="M90" s="172">
        <f>('Data Input'!N90-'Data Input'!N89)</f>
        <v>14182</v>
      </c>
      <c r="N90" s="172">
        <f>('Data Input'!O90-'Data Input'!O89)</f>
        <v>185640</v>
      </c>
      <c r="O90" s="172">
        <f>('Data Input'!P90-'Data Input'!P89)</f>
        <v>5991</v>
      </c>
      <c r="P90" s="172">
        <f>('Data Input'!U90-'Data Input'!U89)</f>
        <v>11316</v>
      </c>
      <c r="Q90" s="172">
        <f>('Data Input'!T90-'Data Input'!T89)</f>
        <v>0</v>
      </c>
      <c r="R90" s="172">
        <f t="shared" si="2"/>
        <v>670020</v>
      </c>
      <c r="S90" s="172">
        <f>('Data Input'!X90-'Data Input'!X89)</f>
        <v>0</v>
      </c>
      <c r="T90" s="172">
        <f t="shared" si="3"/>
        <v>670020</v>
      </c>
      <c r="V90" s="31">
        <f>'Data Input'!AB106</f>
        <v>0</v>
      </c>
    </row>
    <row r="91" spans="1:22" x14ac:dyDescent="0.3">
      <c r="A91" s="112">
        <f>'Data Input'!A91</f>
        <v>44803</v>
      </c>
      <c r="B91" s="172">
        <f>('Data Input'!B91-'Data Input'!B90)</f>
        <v>40330</v>
      </c>
      <c r="C91" s="172">
        <f>('Data Input'!C91-'Data Input'!C90)</f>
        <v>59390</v>
      </c>
      <c r="D91" s="172">
        <f>('Data Input'!D91-'Data Input'!D90)</f>
        <v>52940</v>
      </c>
      <c r="E91" s="172">
        <f>('Data Input'!E91-'Data Input'!E90)</f>
        <v>66949</v>
      </c>
      <c r="F91" s="172">
        <f>('Data Input'!F91-'Data Input'!F90)</f>
        <v>0</v>
      </c>
      <c r="G91" s="172">
        <f>('Data Input'!G91-'Data Input'!G90)</f>
        <v>0</v>
      </c>
      <c r="H91" s="172">
        <f>('Data Input'!H91-'Data Input'!H90)</f>
        <v>2960</v>
      </c>
      <c r="I91" s="172">
        <f>('Data Input'!J91-'Data Input'!J90)</f>
        <v>0</v>
      </c>
      <c r="J91" s="172">
        <f>('Data Input'!K91-'Data Input'!K90)</f>
        <v>27600</v>
      </c>
      <c r="K91" s="172">
        <f>('Data Input'!L91-'Data Input'!L90)</f>
        <v>135390</v>
      </c>
      <c r="L91" s="172">
        <f>('Data Input'!M91-'Data Input'!M90)</f>
        <v>94071</v>
      </c>
      <c r="M91" s="172">
        <f>('Data Input'!N91-'Data Input'!N90)</f>
        <v>104085</v>
      </c>
      <c r="N91" s="172">
        <f>('Data Input'!O91-'Data Input'!O90)</f>
        <v>152550</v>
      </c>
      <c r="O91" s="172">
        <f>('Data Input'!P91-'Data Input'!P90)</f>
        <v>-24891</v>
      </c>
      <c r="P91" s="172">
        <f>('Data Input'!U91-'Data Input'!U90)</f>
        <v>10181</v>
      </c>
      <c r="Q91" s="172">
        <f>('Data Input'!T91-'Data Input'!T90)</f>
        <v>0</v>
      </c>
      <c r="R91" s="172">
        <f t="shared" si="2"/>
        <v>721555</v>
      </c>
      <c r="S91" s="172">
        <f>('Data Input'!X91-'Data Input'!X90)</f>
        <v>0</v>
      </c>
      <c r="T91" s="172">
        <f t="shared" si="3"/>
        <v>721555</v>
      </c>
      <c r="V91" s="31">
        <f>'Data Input'!AB107</f>
        <v>0</v>
      </c>
    </row>
    <row r="92" spans="1:22" x14ac:dyDescent="0.3">
      <c r="A92" s="112">
        <f>'Data Input'!A92</f>
        <v>44810</v>
      </c>
      <c r="B92" s="172">
        <f>('Data Input'!B92-'Data Input'!B91)</f>
        <v>112790</v>
      </c>
      <c r="C92" s="172">
        <f>('Data Input'!C92-'Data Input'!C91)</f>
        <v>2</v>
      </c>
      <c r="D92" s="172">
        <f>('Data Input'!D92-'Data Input'!D91)</f>
        <v>38780</v>
      </c>
      <c r="E92" s="172">
        <f>('Data Input'!E92-'Data Input'!E91)</f>
        <v>65203</v>
      </c>
      <c r="F92" s="172">
        <f>('Data Input'!F92-'Data Input'!F91)</f>
        <v>0</v>
      </c>
      <c r="G92" s="172">
        <f>('Data Input'!G92-'Data Input'!G91)</f>
        <v>0</v>
      </c>
      <c r="H92" s="172">
        <f>('Data Input'!H92-'Data Input'!H91)</f>
        <v>2600</v>
      </c>
      <c r="I92" s="172">
        <f>('Data Input'!J92-'Data Input'!J91)</f>
        <v>0</v>
      </c>
      <c r="J92" s="172">
        <f>('Data Input'!K92-'Data Input'!K91)</f>
        <v>91302</v>
      </c>
      <c r="K92" s="172">
        <f>('Data Input'!L92-'Data Input'!L91)</f>
        <v>132850</v>
      </c>
      <c r="L92" s="172">
        <f>('Data Input'!M92-'Data Input'!M91)</f>
        <v>92223</v>
      </c>
      <c r="M92" s="172">
        <f>('Data Input'!N92-'Data Input'!N91)</f>
        <v>57123</v>
      </c>
      <c r="N92" s="172">
        <f>('Data Input'!O92-'Data Input'!O91)</f>
        <v>41140</v>
      </c>
      <c r="O92" s="172">
        <f>('Data Input'!P92-'Data Input'!P91)</f>
        <v>5370</v>
      </c>
      <c r="P92" s="172">
        <f>('Data Input'!U92-'Data Input'!U91)</f>
        <v>10959</v>
      </c>
      <c r="Q92" s="172">
        <f>('Data Input'!T92-'Data Input'!T91)</f>
        <v>-88960</v>
      </c>
      <c r="R92" s="172">
        <f t="shared" si="2"/>
        <v>561382</v>
      </c>
      <c r="S92" s="172">
        <f>('Data Input'!X92-'Data Input'!X91)</f>
        <v>0</v>
      </c>
      <c r="T92" s="172">
        <f t="shared" si="3"/>
        <v>561382</v>
      </c>
      <c r="V92" s="31">
        <f>'Data Input'!AB108</f>
        <v>0</v>
      </c>
    </row>
    <row r="93" spans="1:22" ht="15.6" customHeight="1" x14ac:dyDescent="0.3">
      <c r="A93" s="112">
        <f>'Data Input'!A93</f>
        <v>44817</v>
      </c>
      <c r="B93" s="172">
        <f>('Data Input'!B93-'Data Input'!B92)</f>
        <v>87260</v>
      </c>
      <c r="C93" s="172">
        <f>('Data Input'!C93-'Data Input'!C92)</f>
        <v>0</v>
      </c>
      <c r="D93" s="172">
        <f>('Data Input'!D93-'Data Input'!D92)</f>
        <v>34780</v>
      </c>
      <c r="E93" s="172">
        <f>('Data Input'!E93-'Data Input'!E92)</f>
        <v>38507</v>
      </c>
      <c r="F93" s="172">
        <f>('Data Input'!F93-'Data Input'!F92)</f>
        <v>0</v>
      </c>
      <c r="G93" s="172">
        <f>('Data Input'!G93-'Data Input'!G92)</f>
        <v>0</v>
      </c>
      <c r="H93" s="172">
        <f>('Data Input'!H93-'Data Input'!H92)</f>
        <v>2450</v>
      </c>
      <c r="I93" s="172">
        <f>('Data Input'!J93-'Data Input'!J92)</f>
        <v>0</v>
      </c>
      <c r="J93" s="172">
        <f>('Data Input'!K93-'Data Input'!K92)</f>
        <v>142201</v>
      </c>
      <c r="K93" s="172">
        <f>('Data Input'!L93-'Data Input'!L92)</f>
        <v>128050</v>
      </c>
      <c r="L93" s="172">
        <f>('Data Input'!M93-'Data Input'!M92)</f>
        <v>83199</v>
      </c>
      <c r="M93" s="172">
        <f>('Data Input'!N93-'Data Input'!N92)</f>
        <v>55325</v>
      </c>
      <c r="N93" s="172">
        <f>('Data Input'!O93-'Data Input'!O92)</f>
        <v>157910</v>
      </c>
      <c r="O93" s="172">
        <f>('Data Input'!P93-'Data Input'!P92)</f>
        <v>4930</v>
      </c>
      <c r="P93" s="172">
        <f>('Data Input'!U93-'Data Input'!U92)</f>
        <v>10265</v>
      </c>
      <c r="Q93" s="172">
        <f>('Data Input'!T93-'Data Input'!T92)</f>
        <v>49960</v>
      </c>
      <c r="R93" s="172">
        <f t="shared" si="2"/>
        <v>794837</v>
      </c>
      <c r="S93" s="172">
        <f>('Data Input'!X93-'Data Input'!X92)</f>
        <v>0</v>
      </c>
      <c r="T93" s="172">
        <f t="shared" si="3"/>
        <v>794837</v>
      </c>
      <c r="V93" s="31"/>
    </row>
    <row r="94" spans="1:22" x14ac:dyDescent="0.3">
      <c r="A94" s="112">
        <f>'Data Input'!A94</f>
        <v>44824</v>
      </c>
      <c r="B94" s="172">
        <f>('Data Input'!B94-'Data Input'!B93)</f>
        <v>80040</v>
      </c>
      <c r="C94" s="172">
        <f>('Data Input'!C94-'Data Input'!C93)</f>
        <v>0</v>
      </c>
      <c r="D94" s="172">
        <f>('Data Input'!D94-'Data Input'!D93)</f>
        <v>32690</v>
      </c>
      <c r="E94" s="172">
        <f>('Data Input'!E94-'Data Input'!E93)</f>
        <v>40723</v>
      </c>
      <c r="F94" s="172">
        <f>('Data Input'!F94-'Data Input'!F93)</f>
        <v>0</v>
      </c>
      <c r="G94" s="172">
        <f>('Data Input'!G94-'Data Input'!G93)</f>
        <v>0</v>
      </c>
      <c r="H94" s="172">
        <f>('Data Input'!H94-'Data Input'!H93)</f>
        <v>2850</v>
      </c>
      <c r="I94" s="172">
        <f>('Data Input'!J94-'Data Input'!J93)</f>
        <v>0</v>
      </c>
      <c r="J94" s="172">
        <f>('Data Input'!K94-'Data Input'!K93)</f>
        <v>31608</v>
      </c>
      <c r="K94" s="172">
        <f>('Data Input'!L94-'Data Input'!L93)</f>
        <v>18380</v>
      </c>
      <c r="L94" s="172">
        <f>('Data Input'!M94-'Data Input'!M93)</f>
        <v>100633</v>
      </c>
      <c r="M94" s="172">
        <f>('Data Input'!N94-'Data Input'!N93)</f>
        <v>56666</v>
      </c>
      <c r="N94" s="172">
        <f>('Data Input'!O94-'Data Input'!O93)</f>
        <v>163980</v>
      </c>
      <c r="O94" s="172">
        <f>('Data Input'!P94-'Data Input'!P93)</f>
        <v>5060</v>
      </c>
      <c r="P94" s="172">
        <f>('Data Input'!U94-'Data Input'!U93)</f>
        <v>10544</v>
      </c>
      <c r="Q94" s="172">
        <f>('Data Input'!T94-'Data Input'!T93)</f>
        <v>33730</v>
      </c>
      <c r="R94" s="172">
        <f t="shared" si="2"/>
        <v>576904</v>
      </c>
      <c r="S94" s="172">
        <f>('Data Input'!X94-'Data Input'!X93)</f>
        <v>0</v>
      </c>
      <c r="T94" s="172">
        <f t="shared" si="3"/>
        <v>576904</v>
      </c>
      <c r="V94" s="31"/>
    </row>
    <row r="95" spans="1:22" x14ac:dyDescent="0.3">
      <c r="A95" s="112">
        <f>'Data Input'!A95</f>
        <v>44831</v>
      </c>
      <c r="B95" s="172">
        <f>('Data Input'!B95-'Data Input'!B94)</f>
        <v>78110</v>
      </c>
      <c r="C95" s="172">
        <f>('Data Input'!C95-'Data Input'!C94)</f>
        <v>0</v>
      </c>
      <c r="D95" s="172">
        <f>('Data Input'!D95-'Data Input'!D94)</f>
        <v>29509</v>
      </c>
      <c r="E95" s="172">
        <f>('Data Input'!E95-'Data Input'!E94)</f>
        <v>36816</v>
      </c>
      <c r="F95" s="172">
        <f>('Data Input'!F95-'Data Input'!F94)</f>
        <v>0</v>
      </c>
      <c r="G95" s="172">
        <f>('Data Input'!G95-'Data Input'!G94)</f>
        <v>0</v>
      </c>
      <c r="H95" s="172">
        <f>('Data Input'!H95-'Data Input'!H94)</f>
        <v>2810</v>
      </c>
      <c r="I95" s="172">
        <f>('Data Input'!J95-'Data Input'!J94)</f>
        <v>0</v>
      </c>
      <c r="J95" s="172">
        <f>('Data Input'!K95-'Data Input'!K94)</f>
        <v>123389</v>
      </c>
      <c r="K95" s="172">
        <f>('Data Input'!L95-'Data Input'!L94)</f>
        <v>-5400</v>
      </c>
      <c r="L95" s="172">
        <f>('Data Input'!M95-'Data Input'!M94)</f>
        <v>95048</v>
      </c>
      <c r="M95" s="172">
        <f>('Data Input'!N95-'Data Input'!N94)</f>
        <v>58106</v>
      </c>
      <c r="N95" s="172">
        <f>('Data Input'!O95-'Data Input'!O94)</f>
        <v>169930</v>
      </c>
      <c r="O95" s="172">
        <f>('Data Input'!P95-'Data Input'!P94)</f>
        <v>5120</v>
      </c>
      <c r="P95" s="172">
        <f>('Data Input'!U95-'Data Input'!U94)</f>
        <v>10859</v>
      </c>
      <c r="Q95" s="172">
        <f>('Data Input'!T95-'Data Input'!T94)</f>
        <v>35995</v>
      </c>
      <c r="R95" s="172">
        <f t="shared" si="2"/>
        <v>640292</v>
      </c>
      <c r="S95" s="172">
        <f>('Data Input'!X95-'Data Input'!X94)</f>
        <v>0</v>
      </c>
      <c r="T95" s="172">
        <f t="shared" si="3"/>
        <v>640292</v>
      </c>
      <c r="V95" s="31"/>
    </row>
    <row r="96" spans="1:22" x14ac:dyDescent="0.3">
      <c r="A96" s="112">
        <f>'Data Input'!A96</f>
        <v>44838</v>
      </c>
      <c r="B96" s="172">
        <f>('Data Input'!B96-'Data Input'!B95)</f>
        <v>74770</v>
      </c>
      <c r="C96" s="172">
        <f>('Data Input'!C96-'Data Input'!C95)</f>
        <v>0</v>
      </c>
      <c r="D96" s="172">
        <f>('Data Input'!D96-'Data Input'!D95)</f>
        <v>20401</v>
      </c>
      <c r="E96" s="172">
        <f>('Data Input'!E96-'Data Input'!E95)</f>
        <v>105100</v>
      </c>
      <c r="F96" s="172">
        <f>('Data Input'!F96-'Data Input'!F95)</f>
        <v>0</v>
      </c>
      <c r="G96" s="172">
        <f>('Data Input'!G96-'Data Input'!G95)</f>
        <v>0</v>
      </c>
      <c r="H96" s="172">
        <f>('Data Input'!H96-'Data Input'!H95)</f>
        <v>3040</v>
      </c>
      <c r="I96" s="172">
        <f>('Data Input'!J96-'Data Input'!J95)</f>
        <v>0</v>
      </c>
      <c r="J96" s="172">
        <f>('Data Input'!K96-'Data Input'!K95)</f>
        <v>45056</v>
      </c>
      <c r="K96" s="172">
        <f>('Data Input'!L96-'Data Input'!L95)</f>
        <v>94190</v>
      </c>
      <c r="L96" s="172">
        <f>('Data Input'!M96-'Data Input'!M95)</f>
        <v>93436</v>
      </c>
      <c r="M96" s="172">
        <f>('Data Input'!N96-'Data Input'!N95)</f>
        <v>56757</v>
      </c>
      <c r="N96" s="172">
        <f>('Data Input'!O96-'Data Input'!O95)</f>
        <v>140940</v>
      </c>
      <c r="O96" s="172">
        <f>('Data Input'!P96-'Data Input'!P95)</f>
        <v>4930</v>
      </c>
      <c r="P96" s="172">
        <f>('Data Input'!U96-'Data Input'!U95)</f>
        <v>10376</v>
      </c>
      <c r="Q96" s="172">
        <f>('Data Input'!T96-'Data Input'!T95)</f>
        <v>43925</v>
      </c>
      <c r="R96" s="172">
        <f t="shared" si="2"/>
        <v>692921</v>
      </c>
      <c r="S96" s="172">
        <f>('Data Input'!X96-'Data Input'!X95)</f>
        <v>0</v>
      </c>
      <c r="T96" s="172">
        <f t="shared" si="3"/>
        <v>692921</v>
      </c>
      <c r="V96" s="31"/>
    </row>
    <row r="97" spans="1:22" x14ac:dyDescent="0.3">
      <c r="A97" s="112">
        <f>'Data Input'!A97</f>
        <v>44845</v>
      </c>
      <c r="B97" s="172">
        <f>('Data Input'!B97-'Data Input'!B96)</f>
        <v>73480</v>
      </c>
      <c r="C97" s="172">
        <f>('Data Input'!C97-'Data Input'!C96)</f>
        <v>0</v>
      </c>
      <c r="D97" s="172">
        <f>('Data Input'!D97-'Data Input'!D96)</f>
        <v>18976</v>
      </c>
      <c r="E97" s="172">
        <f>('Data Input'!E97-'Data Input'!E96)</f>
        <v>4101</v>
      </c>
      <c r="F97" s="172">
        <f>('Data Input'!F97-'Data Input'!F96)</f>
        <v>0</v>
      </c>
      <c r="G97" s="172">
        <f>('Data Input'!G97-'Data Input'!G96)</f>
        <v>0</v>
      </c>
      <c r="H97" s="172">
        <f>('Data Input'!H97-'Data Input'!H96)</f>
        <v>1243</v>
      </c>
      <c r="I97" s="172">
        <f>('Data Input'!J97-'Data Input'!J96)</f>
        <v>0</v>
      </c>
      <c r="J97" s="172">
        <f>('Data Input'!K97-'Data Input'!K96)</f>
        <v>40568</v>
      </c>
      <c r="K97" s="172">
        <f>('Data Input'!L97-'Data Input'!L96)</f>
        <v>12200</v>
      </c>
      <c r="L97" s="172">
        <f>('Data Input'!M97-'Data Input'!M96)</f>
        <v>95371</v>
      </c>
      <c r="M97" s="172">
        <f>('Data Input'!N97-'Data Input'!N96)</f>
        <v>56381</v>
      </c>
      <c r="N97" s="172">
        <f>('Data Input'!O97-'Data Input'!O96)</f>
        <v>191978</v>
      </c>
      <c r="O97" s="172">
        <f>('Data Input'!P97-'Data Input'!P96)</f>
        <v>5122</v>
      </c>
      <c r="P97" s="172">
        <f>('Data Input'!U97-'Data Input'!U96)</f>
        <v>7869</v>
      </c>
      <c r="Q97" s="172">
        <f>('Data Input'!T97-'Data Input'!T96)</f>
        <v>36335</v>
      </c>
      <c r="R97" s="172">
        <f t="shared" si="2"/>
        <v>543624</v>
      </c>
      <c r="S97" s="172">
        <f>('Data Input'!X97-'Data Input'!X96)</f>
        <v>0</v>
      </c>
      <c r="T97" s="172">
        <f t="shared" si="3"/>
        <v>543624</v>
      </c>
      <c r="V97" s="31"/>
    </row>
    <row r="98" spans="1:22" x14ac:dyDescent="0.3">
      <c r="A98" s="112">
        <f>'Data Input'!A98</f>
        <v>44852</v>
      </c>
      <c r="B98" s="172">
        <f>('Data Input'!B98-'Data Input'!B97)</f>
        <v>71920</v>
      </c>
      <c r="C98" s="172">
        <f>('Data Input'!C98-'Data Input'!C97)</f>
        <v>0</v>
      </c>
      <c r="D98" s="172">
        <f>('Data Input'!D98-'Data Input'!D97)</f>
        <v>19464</v>
      </c>
      <c r="E98" s="172">
        <f>('Data Input'!E98-'Data Input'!E97)</f>
        <v>-7112</v>
      </c>
      <c r="F98" s="172">
        <f>('Data Input'!F98-'Data Input'!F97)</f>
        <v>0</v>
      </c>
      <c r="G98" s="172">
        <f>('Data Input'!G98-'Data Input'!G97)</f>
        <v>0</v>
      </c>
      <c r="H98" s="172">
        <f>('Data Input'!H98-'Data Input'!H97)</f>
        <v>10937</v>
      </c>
      <c r="I98" s="172">
        <f>('Data Input'!J98-'Data Input'!J97)</f>
        <v>0</v>
      </c>
      <c r="J98" s="172">
        <f>('Data Input'!K98-'Data Input'!K97)</f>
        <v>101459</v>
      </c>
      <c r="K98" s="172">
        <f>('Data Input'!L98-'Data Input'!L97)</f>
        <v>-9725500</v>
      </c>
      <c r="L98" s="172">
        <f>('Data Input'!M98-'Data Input'!M97)</f>
        <v>29596</v>
      </c>
      <c r="M98" s="172">
        <f>('Data Input'!N98-'Data Input'!N97)</f>
        <v>55137</v>
      </c>
      <c r="N98" s="172">
        <f>('Data Input'!O98-'Data Input'!O97)</f>
        <v>91302</v>
      </c>
      <c r="O98" s="172">
        <f>('Data Input'!P98-'Data Input'!P97)</f>
        <v>5346</v>
      </c>
      <c r="P98" s="172">
        <f>('Data Input'!U98-'Data Input'!U97)</f>
        <v>12835</v>
      </c>
      <c r="Q98" s="172">
        <f>('Data Input'!T98-'Data Input'!T97)</f>
        <v>34955</v>
      </c>
      <c r="R98" s="172">
        <f t="shared" si="2"/>
        <v>-9299661</v>
      </c>
      <c r="S98" s="172">
        <f>('Data Input'!X98-'Data Input'!X97)</f>
        <v>0</v>
      </c>
      <c r="T98" s="172">
        <f t="shared" si="3"/>
        <v>-9299661</v>
      </c>
      <c r="V98" s="31"/>
    </row>
    <row r="99" spans="1:22" x14ac:dyDescent="0.3">
      <c r="A99" s="112">
        <f>'Data Input'!A99</f>
        <v>44859</v>
      </c>
      <c r="B99" s="172">
        <f>('Data Input'!B99-'Data Input'!B98)</f>
        <v>71107</v>
      </c>
      <c r="C99" s="172">
        <f>('Data Input'!C99-'Data Input'!C98)</f>
        <v>0</v>
      </c>
      <c r="D99" s="172">
        <f>('Data Input'!D99-'Data Input'!D98)</f>
        <v>5660</v>
      </c>
      <c r="E99" s="172">
        <f>('Data Input'!E99-'Data Input'!E98)</f>
        <v>31391</v>
      </c>
      <c r="F99" s="172">
        <f>('Data Input'!F99-'Data Input'!F98)</f>
        <v>0</v>
      </c>
      <c r="G99" s="172">
        <f>('Data Input'!G99-'Data Input'!G98)</f>
        <v>0</v>
      </c>
      <c r="H99" s="172">
        <f>('Data Input'!H99-'Data Input'!H98)</f>
        <v>3440</v>
      </c>
      <c r="I99" s="172">
        <f>('Data Input'!J99-'Data Input'!J98)</f>
        <v>0</v>
      </c>
      <c r="J99" s="172">
        <f>('Data Input'!K99-'Data Input'!K98)</f>
        <v>50007</v>
      </c>
      <c r="K99" s="172">
        <f>('Data Input'!L99-'Data Input'!L98)</f>
        <v>130190</v>
      </c>
      <c r="L99" s="172">
        <f>('Data Input'!M99-'Data Input'!M98)</f>
        <v>0</v>
      </c>
      <c r="M99" s="172">
        <f>('Data Input'!N99-'Data Input'!N98)</f>
        <v>56333</v>
      </c>
      <c r="N99" s="172">
        <f>('Data Input'!O99-'Data Input'!O98)</f>
        <v>141970</v>
      </c>
      <c r="O99" s="172">
        <f>('Data Input'!P99-'Data Input'!P98)</f>
        <v>5898</v>
      </c>
      <c r="P99" s="172">
        <f>('Data Input'!U99-'Data Input'!U98)</f>
        <v>10402</v>
      </c>
      <c r="Q99" s="172">
        <f>('Data Input'!T99-'Data Input'!T98)</f>
        <v>34010</v>
      </c>
      <c r="R99" s="172">
        <f t="shared" si="2"/>
        <v>540408</v>
      </c>
      <c r="S99" s="172">
        <f>('Data Input'!X99-'Data Input'!X98)</f>
        <v>91000000</v>
      </c>
      <c r="T99" s="172">
        <f t="shared" si="3"/>
        <v>-90459592</v>
      </c>
      <c r="V99" s="31"/>
    </row>
    <row r="100" spans="1:22" x14ac:dyDescent="0.3">
      <c r="A100" s="112">
        <f>'Data Input'!A100</f>
        <v>44866</v>
      </c>
      <c r="B100" s="172">
        <f>('Data Input'!B100-'Data Input'!B99)</f>
        <v>71280</v>
      </c>
      <c r="C100" s="172">
        <f>('Data Input'!C100-'Data Input'!C99)</f>
        <v>0</v>
      </c>
      <c r="D100" s="172">
        <f>('Data Input'!D100-'Data Input'!D99)</f>
        <v>11770</v>
      </c>
      <c r="E100" s="172">
        <f>('Data Input'!E100-'Data Input'!E99)</f>
        <v>31583</v>
      </c>
      <c r="F100" s="172">
        <f>('Data Input'!F100-'Data Input'!F99)</f>
        <v>0</v>
      </c>
      <c r="G100" s="172">
        <f>('Data Input'!G100-'Data Input'!G99)</f>
        <v>0</v>
      </c>
      <c r="H100" s="172">
        <f>('Data Input'!H100-'Data Input'!H99)</f>
        <v>5580</v>
      </c>
      <c r="I100" s="172">
        <f>('Data Input'!J100-'Data Input'!J99)</f>
        <v>0</v>
      </c>
      <c r="J100" s="172">
        <f>('Data Input'!K100-'Data Input'!K99)</f>
        <v>86371</v>
      </c>
      <c r="K100" s="172">
        <f>('Data Input'!L100-'Data Input'!L99)</f>
        <v>127180</v>
      </c>
      <c r="L100" s="172">
        <f>('Data Input'!M100-'Data Input'!M99)</f>
        <v>0</v>
      </c>
      <c r="M100" s="172">
        <f>('Data Input'!N100-'Data Input'!N99)</f>
        <v>56514</v>
      </c>
      <c r="N100" s="172">
        <f>('Data Input'!O100-'Data Input'!O99)</f>
        <v>82480</v>
      </c>
      <c r="O100" s="172">
        <f>('Data Input'!P100-'Data Input'!P99)</f>
        <v>2984</v>
      </c>
      <c r="P100" s="172">
        <f>('Data Input'!U100-'Data Input'!U99)</f>
        <v>10564</v>
      </c>
      <c r="Q100" s="172">
        <f>('Data Input'!T100-'Data Input'!T99)</f>
        <v>33950</v>
      </c>
      <c r="R100" s="172">
        <f t="shared" si="2"/>
        <v>520256</v>
      </c>
      <c r="S100" s="172">
        <f>('Data Input'!X100-'Data Input'!X99)</f>
        <v>-91000000</v>
      </c>
      <c r="T100" s="172">
        <f t="shared" si="3"/>
        <v>91520256</v>
      </c>
      <c r="V100" s="31"/>
    </row>
    <row r="101" spans="1:22" x14ac:dyDescent="0.3">
      <c r="A101" s="112">
        <f>'Data Input'!A101</f>
        <v>44873</v>
      </c>
      <c r="B101" s="172">
        <f>('Data Input'!B101-'Data Input'!B100)</f>
        <v>73716</v>
      </c>
      <c r="C101" s="172">
        <f>('Data Input'!C101-'Data Input'!C100)</f>
        <v>0</v>
      </c>
      <c r="D101" s="172">
        <f>('Data Input'!D101-'Data Input'!D100)</f>
        <v>11080</v>
      </c>
      <c r="E101" s="172">
        <f>('Data Input'!E101-'Data Input'!E100)</f>
        <v>29804</v>
      </c>
      <c r="F101" s="172">
        <f>('Data Input'!F101-'Data Input'!F100)</f>
        <v>0</v>
      </c>
      <c r="G101" s="172">
        <f>('Data Input'!G101-'Data Input'!G100)</f>
        <v>0</v>
      </c>
      <c r="H101" s="172">
        <f>('Data Input'!H101-'Data Input'!H100)</f>
        <v>5430</v>
      </c>
      <c r="I101" s="172">
        <f>('Data Input'!J101-'Data Input'!J100)</f>
        <v>0</v>
      </c>
      <c r="J101" s="172">
        <f>('Data Input'!K101-'Data Input'!K100)</f>
        <v>71772</v>
      </c>
      <c r="K101" s="172">
        <f>('Data Input'!L101-'Data Input'!L100)</f>
        <v>122030</v>
      </c>
      <c r="L101" s="172">
        <f>('Data Input'!M101-'Data Input'!M100)</f>
        <v>40270</v>
      </c>
      <c r="M101" s="172">
        <f>('Data Input'!N101-'Data Input'!N100)</f>
        <v>56389</v>
      </c>
      <c r="N101" s="172">
        <f>('Data Input'!O101-'Data Input'!O100)</f>
        <v>129690</v>
      </c>
      <c r="O101" s="172">
        <f>('Data Input'!P101-'Data Input'!P100)</f>
        <v>4710</v>
      </c>
      <c r="P101" s="172">
        <f>('Data Input'!U101-'Data Input'!U100)</f>
        <v>10065</v>
      </c>
      <c r="Q101" s="172">
        <f>('Data Input'!T101-'Data Input'!T100)</f>
        <v>31910</v>
      </c>
      <c r="R101" s="172">
        <f t="shared" si="2"/>
        <v>586866</v>
      </c>
      <c r="S101" s="172">
        <f>('Data Input'!X101-'Data Input'!X100)</f>
        <v>0</v>
      </c>
      <c r="T101" s="172">
        <f t="shared" si="3"/>
        <v>586866</v>
      </c>
      <c r="V101" s="31"/>
    </row>
    <row r="102" spans="1:22" x14ac:dyDescent="0.3">
      <c r="A102" s="112">
        <f>'Data Input'!A102</f>
        <v>44880</v>
      </c>
      <c r="B102" s="172">
        <f>('Data Input'!B102-'Data Input'!B101)</f>
        <v>73595</v>
      </c>
      <c r="C102" s="172">
        <f>('Data Input'!C102-'Data Input'!C101)</f>
        <v>132418</v>
      </c>
      <c r="D102" s="172">
        <f>('Data Input'!D102-'Data Input'!D101)</f>
        <v>10900</v>
      </c>
      <c r="E102" s="172">
        <f>('Data Input'!E102-'Data Input'!E101)</f>
        <v>29533</v>
      </c>
      <c r="F102" s="172">
        <f>('Data Input'!F102-'Data Input'!F101)</f>
        <v>0</v>
      </c>
      <c r="G102" s="172">
        <f>('Data Input'!G102-'Data Input'!G101)</f>
        <v>0</v>
      </c>
      <c r="H102" s="172">
        <f>('Data Input'!H102-'Data Input'!H101)</f>
        <v>5380</v>
      </c>
      <c r="I102" s="172">
        <f>('Data Input'!J102-'Data Input'!J101)</f>
        <v>0</v>
      </c>
      <c r="J102" s="172">
        <f>('Data Input'!K102-'Data Input'!K101)</f>
        <v>116749</v>
      </c>
      <c r="K102" s="172">
        <f>('Data Input'!L102-'Data Input'!L101)</f>
        <v>120060</v>
      </c>
      <c r="L102" s="172">
        <f>('Data Input'!M102-'Data Input'!M101)</f>
        <v>0</v>
      </c>
      <c r="M102" s="172">
        <f>('Data Input'!N102-'Data Input'!N101)</f>
        <v>56996</v>
      </c>
      <c r="N102" s="172">
        <f>('Data Input'!O102-'Data Input'!O101)</f>
        <v>156400</v>
      </c>
      <c r="O102" s="172">
        <f>('Data Input'!P102-'Data Input'!P101)</f>
        <v>4790</v>
      </c>
      <c r="P102" s="172">
        <f>('Data Input'!U102-'Data Input'!U101)</f>
        <v>10214</v>
      </c>
      <c r="Q102" s="172">
        <f>('Data Input'!T102-'Data Input'!T101)</f>
        <v>30490</v>
      </c>
      <c r="R102" s="172">
        <f t="shared" si="2"/>
        <v>747525</v>
      </c>
      <c r="S102" s="172">
        <f>('Data Input'!X102-'Data Input'!X101)</f>
        <v>0</v>
      </c>
      <c r="T102" s="172">
        <f t="shared" si="3"/>
        <v>747525</v>
      </c>
      <c r="V102" s="31"/>
    </row>
    <row r="103" spans="1:22" x14ac:dyDescent="0.3">
      <c r="A103" s="112">
        <f>'Data Input'!A103</f>
        <v>44887</v>
      </c>
      <c r="B103" s="172">
        <f>('Data Input'!B103-'Data Input'!B102)</f>
        <v>71137</v>
      </c>
      <c r="C103" s="172">
        <f>('Data Input'!C103-'Data Input'!C102)</f>
        <v>0</v>
      </c>
      <c r="D103" s="172">
        <f>('Data Input'!D103-'Data Input'!D102)</f>
        <v>9074</v>
      </c>
      <c r="E103" s="172">
        <f>('Data Input'!E103-'Data Input'!E102)</f>
        <v>30104</v>
      </c>
      <c r="F103" s="172">
        <f>('Data Input'!F103-'Data Input'!F102)</f>
        <v>0</v>
      </c>
      <c r="G103" s="172">
        <f>('Data Input'!G103-'Data Input'!G102)</f>
        <v>0</v>
      </c>
      <c r="H103" s="172">
        <f>('Data Input'!H103-'Data Input'!H102)</f>
        <v>4777</v>
      </c>
      <c r="I103" s="172">
        <f>('Data Input'!J103-'Data Input'!J102)</f>
        <v>0</v>
      </c>
      <c r="J103" s="172">
        <f>('Data Input'!K103-'Data Input'!K102)</f>
        <v>75005</v>
      </c>
      <c r="K103" s="172">
        <f>('Data Input'!L103-'Data Input'!L102)</f>
        <v>118475</v>
      </c>
      <c r="L103" s="172">
        <f>('Data Input'!M103-'Data Input'!M102)</f>
        <v>55078</v>
      </c>
      <c r="M103" s="172">
        <f>('Data Input'!N103-'Data Input'!N102)</f>
        <v>56823</v>
      </c>
      <c r="N103" s="172">
        <f>('Data Input'!O103-'Data Input'!O102)</f>
        <v>123735</v>
      </c>
      <c r="O103" s="172">
        <f>('Data Input'!P103-'Data Input'!P102)</f>
        <v>6627</v>
      </c>
      <c r="P103" s="172">
        <f>('Data Input'!U103-'Data Input'!U102)</f>
        <v>8989</v>
      </c>
      <c r="Q103" s="172">
        <f>('Data Input'!T103-'Data Input'!T102)</f>
        <v>33900</v>
      </c>
      <c r="R103" s="172">
        <f t="shared" si="2"/>
        <v>593724</v>
      </c>
      <c r="S103" s="172">
        <f>('Data Input'!X103-'Data Input'!X102)</f>
        <v>0</v>
      </c>
      <c r="T103" s="172">
        <f t="shared" si="3"/>
        <v>593724</v>
      </c>
      <c r="V103" s="31"/>
    </row>
    <row r="104" spans="1:22" x14ac:dyDescent="0.3">
      <c r="A104" s="112">
        <f>'Data Input'!A104</f>
        <v>44894</v>
      </c>
      <c r="B104" s="172">
        <f>('Data Input'!B104-'Data Input'!B103)</f>
        <v>71573</v>
      </c>
      <c r="C104" s="172">
        <f>('Data Input'!C104-'Data Input'!C103)</f>
        <v>0</v>
      </c>
      <c r="D104" s="172">
        <f>('Data Input'!D104-'Data Input'!D103)</f>
        <v>14266</v>
      </c>
      <c r="E104" s="172">
        <f>('Data Input'!E104-'Data Input'!E103)</f>
        <v>24847</v>
      </c>
      <c r="F104" s="172">
        <f>('Data Input'!F104-'Data Input'!F103)</f>
        <v>0</v>
      </c>
      <c r="G104" s="172">
        <f>('Data Input'!G104-'Data Input'!G103)</f>
        <v>0</v>
      </c>
      <c r="H104" s="172">
        <f>('Data Input'!H104-'Data Input'!H103)</f>
        <v>5653</v>
      </c>
      <c r="I104" s="172">
        <f>('Data Input'!J104-'Data Input'!J103)</f>
        <v>0</v>
      </c>
      <c r="J104" s="172">
        <f>('Data Input'!K104-'Data Input'!K103)</f>
        <v>8182</v>
      </c>
      <c r="K104" s="172">
        <f>('Data Input'!L104-'Data Input'!L103)</f>
        <v>117345</v>
      </c>
      <c r="L104" s="172">
        <f>('Data Input'!M104-'Data Input'!M103)</f>
        <v>95123</v>
      </c>
      <c r="M104" s="172">
        <f>('Data Input'!N104-'Data Input'!N103)</f>
        <v>57710</v>
      </c>
      <c r="N104" s="172">
        <f>('Data Input'!O104-'Data Input'!O103)</f>
        <v>100175</v>
      </c>
      <c r="O104" s="172">
        <f>('Data Input'!P104-'Data Input'!P103)</f>
        <v>2913</v>
      </c>
      <c r="P104" s="172">
        <f>('Data Input'!U104-'Data Input'!U103)</f>
        <v>11483</v>
      </c>
      <c r="Q104" s="172">
        <f>('Data Input'!T104-'Data Input'!T103)</f>
        <v>22980</v>
      </c>
      <c r="R104" s="172">
        <f t="shared" si="2"/>
        <v>532250</v>
      </c>
      <c r="S104" s="172">
        <f>('Data Input'!X104-'Data Input'!X103)</f>
        <v>0</v>
      </c>
      <c r="T104" s="172">
        <f t="shared" si="3"/>
        <v>532250</v>
      </c>
      <c r="V104" s="31"/>
    </row>
    <row r="105" spans="1:22" x14ac:dyDescent="0.3">
      <c r="A105" s="112">
        <f>'Data Input'!A105</f>
        <v>44901</v>
      </c>
      <c r="B105" s="172">
        <f>('Data Input'!B105-'Data Input'!B104)</f>
        <v>67844</v>
      </c>
      <c r="C105" s="172">
        <f>('Data Input'!C105-'Data Input'!C104)</f>
        <v>0</v>
      </c>
      <c r="D105" s="172">
        <f>('Data Input'!D105-'Data Input'!D104)</f>
        <v>20995</v>
      </c>
      <c r="E105" s="172">
        <f>('Data Input'!E105-'Data Input'!E104)</f>
        <v>19901</v>
      </c>
      <c r="F105" s="172">
        <f>('Data Input'!F105-'Data Input'!F104)</f>
        <v>0</v>
      </c>
      <c r="G105" s="172">
        <f>('Data Input'!G105-'Data Input'!G104)</f>
        <v>0</v>
      </c>
      <c r="H105" s="172">
        <f>('Data Input'!H105-'Data Input'!H104)</f>
        <v>5090</v>
      </c>
      <c r="I105" s="172">
        <f>('Data Input'!J105-'Data Input'!J104)</f>
        <v>0</v>
      </c>
      <c r="J105" s="172">
        <f>('Data Input'!K105-'Data Input'!K104)</f>
        <v>11067</v>
      </c>
      <c r="K105" s="172">
        <f>('Data Input'!L105-'Data Input'!L104)</f>
        <v>112670</v>
      </c>
      <c r="L105" s="172">
        <f>('Data Input'!M105-'Data Input'!M104)</f>
        <v>90100</v>
      </c>
      <c r="M105" s="172">
        <f>('Data Input'!N105-'Data Input'!N104)</f>
        <v>56437</v>
      </c>
      <c r="N105" s="172">
        <f>('Data Input'!O105-'Data Input'!O104)</f>
        <v>92167</v>
      </c>
      <c r="O105" s="172">
        <f>('Data Input'!P105-'Data Input'!P104)</f>
        <v>1990</v>
      </c>
      <c r="P105" s="172">
        <f>('Data Input'!U105-'Data Input'!U104)</f>
        <v>11098</v>
      </c>
      <c r="Q105" s="172">
        <f>('Data Input'!T105-'Data Input'!T104)</f>
        <v>28630</v>
      </c>
      <c r="R105" s="172">
        <f t="shared" si="2"/>
        <v>517989</v>
      </c>
      <c r="S105" s="172">
        <f>('Data Input'!X105-'Data Input'!X104)</f>
        <v>0</v>
      </c>
      <c r="T105" s="172">
        <f t="shared" si="3"/>
        <v>517989</v>
      </c>
      <c r="V105" s="31"/>
    </row>
    <row r="106" spans="1:22" x14ac:dyDescent="0.3">
      <c r="A106" s="112">
        <f>'Data Input'!A106</f>
        <v>44908</v>
      </c>
      <c r="B106" s="172">
        <f>('Data Input'!B106-'Data Input'!B105)</f>
        <v>68772</v>
      </c>
      <c r="C106" s="172">
        <f>('Data Input'!C106-'Data Input'!C105)</f>
        <v>0</v>
      </c>
      <c r="D106" s="172">
        <f>('Data Input'!D106-'Data Input'!D105)</f>
        <v>15039</v>
      </c>
      <c r="E106" s="172">
        <f>('Data Input'!E106-'Data Input'!E105)</f>
        <v>21059</v>
      </c>
      <c r="F106" s="172">
        <f>('Data Input'!F106-'Data Input'!F105)</f>
        <v>0</v>
      </c>
      <c r="G106" s="172">
        <f>('Data Input'!G106-'Data Input'!G105)</f>
        <v>0</v>
      </c>
      <c r="H106" s="172">
        <f>('Data Input'!H106-'Data Input'!H105)</f>
        <v>5172</v>
      </c>
      <c r="I106" s="172">
        <f>('Data Input'!J106-'Data Input'!J105)</f>
        <v>0</v>
      </c>
      <c r="J106" s="172">
        <f>('Data Input'!K106-'Data Input'!K105)</f>
        <v>11457</v>
      </c>
      <c r="K106" s="172">
        <f>('Data Input'!L106-'Data Input'!L105)</f>
        <v>114320</v>
      </c>
      <c r="L106" s="172">
        <f>('Data Input'!M106-'Data Input'!M105)</f>
        <v>91777</v>
      </c>
      <c r="M106" s="172">
        <f>('Data Input'!N106-'Data Input'!N105)</f>
        <v>57006</v>
      </c>
      <c r="N106" s="172">
        <f>('Data Input'!O106-'Data Input'!O105)</f>
        <v>112978</v>
      </c>
      <c r="O106" s="172">
        <f>('Data Input'!P106-'Data Input'!P105)</f>
        <v>3097</v>
      </c>
      <c r="P106" s="172">
        <f>('Data Input'!U106-'Data Input'!U105)</f>
        <v>10203</v>
      </c>
      <c r="Q106" s="172">
        <f>('Data Input'!T106-'Data Input'!T105)</f>
        <v>29870</v>
      </c>
      <c r="R106" s="172">
        <f t="shared" si="2"/>
        <v>540750</v>
      </c>
      <c r="S106" s="172">
        <f>('Data Input'!X106-'Data Input'!X105)</f>
        <v>0</v>
      </c>
      <c r="T106" s="172">
        <f t="shared" si="3"/>
        <v>540750</v>
      </c>
      <c r="V106" s="31"/>
    </row>
    <row r="107" spans="1:22" x14ac:dyDescent="0.3">
      <c r="A107" s="112">
        <f>'Data Input'!A107</f>
        <v>44915</v>
      </c>
      <c r="B107" s="172">
        <f>('Data Input'!B107-'Data Input'!B106)</f>
        <v>68230</v>
      </c>
      <c r="C107" s="172">
        <f>('Data Input'!C107-'Data Input'!C106)</f>
        <v>-9780353</v>
      </c>
      <c r="D107" s="172">
        <f>('Data Input'!D107-'Data Input'!D106)</f>
        <v>-27894</v>
      </c>
      <c r="E107" s="172">
        <f>('Data Input'!E107-'Data Input'!E106)</f>
        <v>38889</v>
      </c>
      <c r="F107" s="172">
        <f>('Data Input'!F107-'Data Input'!F106)</f>
        <v>0</v>
      </c>
      <c r="G107" s="172">
        <f>('Data Input'!G107-'Data Input'!G106)</f>
        <v>0</v>
      </c>
      <c r="H107" s="172">
        <f>('Data Input'!H107-'Data Input'!H106)</f>
        <v>5088</v>
      </c>
      <c r="I107" s="172">
        <f>('Data Input'!J107-'Data Input'!J106)</f>
        <v>0</v>
      </c>
      <c r="J107" s="172">
        <f>('Data Input'!K107-'Data Input'!K106)</f>
        <v>183477</v>
      </c>
      <c r="K107" s="172">
        <f>('Data Input'!L107-'Data Input'!L106)</f>
        <v>1328</v>
      </c>
      <c r="L107" s="172">
        <f>('Data Input'!M107-'Data Input'!M106)</f>
        <v>92135</v>
      </c>
      <c r="M107" s="172">
        <f>('Data Input'!N107-'Data Input'!N106)</f>
        <v>57841</v>
      </c>
      <c r="N107" s="172">
        <f>('Data Input'!O107-'Data Input'!O106)</f>
        <v>100824</v>
      </c>
      <c r="O107" s="172">
        <f>('Data Input'!P107-'Data Input'!P106)</f>
        <v>3748</v>
      </c>
      <c r="P107" s="172">
        <f>('Data Input'!U107-'Data Input'!U106)</f>
        <v>9336</v>
      </c>
      <c r="Q107" s="172">
        <f>('Data Input'!T107-'Data Input'!T106)</f>
        <v>30220</v>
      </c>
      <c r="R107" s="172">
        <f t="shared" si="2"/>
        <v>-9217131</v>
      </c>
      <c r="S107" s="172">
        <f>('Data Input'!X107-'Data Input'!X106)</f>
        <v>0</v>
      </c>
      <c r="T107" s="172">
        <f t="shared" si="3"/>
        <v>-9217131</v>
      </c>
      <c r="V107" s="31"/>
    </row>
    <row r="108" spans="1:22" x14ac:dyDescent="0.3">
      <c r="A108" s="112">
        <f>'Data Input'!A108</f>
        <v>44922</v>
      </c>
      <c r="B108" s="172">
        <f>('Data Input'!B108-'Data Input'!B107)</f>
        <v>5121</v>
      </c>
      <c r="C108" s="172">
        <f>('Data Input'!C108-'Data Input'!C107)</f>
        <v>22253</v>
      </c>
      <c r="D108" s="172">
        <f>('Data Input'!D108-'Data Input'!D107)</f>
        <v>0</v>
      </c>
      <c r="E108" s="172">
        <f>('Data Input'!E108-'Data Input'!E107)</f>
        <v>12662</v>
      </c>
      <c r="F108" s="172">
        <f>('Data Input'!F108-'Data Input'!F107)</f>
        <v>0</v>
      </c>
      <c r="G108" s="172">
        <f>('Data Input'!G108-'Data Input'!G107)</f>
        <v>-100000</v>
      </c>
      <c r="H108" s="172">
        <f>('Data Input'!H108-'Data Input'!H107)</f>
        <v>5160</v>
      </c>
      <c r="I108" s="172">
        <f>('Data Input'!J108-'Data Input'!J107)</f>
        <v>0</v>
      </c>
      <c r="J108" s="172">
        <f>('Data Input'!K108-'Data Input'!K107)</f>
        <v>113219</v>
      </c>
      <c r="K108" s="172">
        <f>('Data Input'!L108-'Data Input'!L107)</f>
        <v>216842</v>
      </c>
      <c r="L108" s="172">
        <f>('Data Input'!M108-'Data Input'!M107)</f>
        <v>90050</v>
      </c>
      <c r="M108" s="172">
        <f>('Data Input'!N108-'Data Input'!N107)</f>
        <v>55991</v>
      </c>
      <c r="N108" s="172">
        <f>('Data Input'!O108-'Data Input'!O107)</f>
        <v>242501</v>
      </c>
      <c r="O108" s="172">
        <f>('Data Input'!P108-'Data Input'!P107)</f>
        <v>10695</v>
      </c>
      <c r="P108" s="172">
        <f>('Data Input'!U108-'Data Input'!U107)</f>
        <v>10104</v>
      </c>
      <c r="Q108" s="172">
        <f>('Data Input'!T108-'Data Input'!T107)</f>
        <v>30230</v>
      </c>
      <c r="R108" s="172">
        <f t="shared" si="2"/>
        <v>714828</v>
      </c>
      <c r="S108" s="172">
        <f>('Data Input'!X108-'Data Input'!X107)</f>
        <v>0</v>
      </c>
      <c r="T108" s="172">
        <f t="shared" si="3"/>
        <v>714828</v>
      </c>
      <c r="V108" s="31"/>
    </row>
    <row r="109" spans="1:22" x14ac:dyDescent="0.3">
      <c r="A109" s="112">
        <f>'Data Input'!A109</f>
        <v>44929</v>
      </c>
      <c r="B109" s="172">
        <f>('Data Input'!B109-'Data Input'!B108)</f>
        <v>19387</v>
      </c>
      <c r="C109" s="172">
        <f>('Data Input'!C109-'Data Input'!C108)</f>
        <v>10346</v>
      </c>
      <c r="D109" s="172">
        <f>('Data Input'!D109-'Data Input'!D108)</f>
        <v>0</v>
      </c>
      <c r="E109" s="172">
        <f>('Data Input'!E109-'Data Input'!E108)</f>
        <v>12335</v>
      </c>
      <c r="F109" s="172">
        <f>('Data Input'!F109-'Data Input'!F108)</f>
        <v>19519</v>
      </c>
      <c r="G109" s="172">
        <f>('Data Input'!G109-'Data Input'!G108)</f>
        <v>0</v>
      </c>
      <c r="H109" s="172">
        <f>('Data Input'!H109-'Data Input'!H108)</f>
        <v>4813</v>
      </c>
      <c r="I109" s="172">
        <f>('Data Input'!J109-'Data Input'!J108)</f>
        <v>0</v>
      </c>
      <c r="J109" s="172">
        <f>('Data Input'!K109-'Data Input'!K108)</f>
        <v>100956</v>
      </c>
      <c r="K109" s="172">
        <f>('Data Input'!L109-'Data Input'!L108)</f>
        <v>37405</v>
      </c>
      <c r="L109" s="172">
        <f>('Data Input'!M109-'Data Input'!M108)</f>
        <v>71985</v>
      </c>
      <c r="M109" s="172">
        <f>('Data Input'!N109-'Data Input'!N108)</f>
        <v>29480</v>
      </c>
      <c r="N109" s="172">
        <f>('Data Input'!O109-'Data Input'!O108)</f>
        <v>51350</v>
      </c>
      <c r="O109" s="172">
        <f>('Data Input'!P109-'Data Input'!P108)</f>
        <v>8045</v>
      </c>
      <c r="P109" s="172">
        <f>('Data Input'!U109-'Data Input'!U108)</f>
        <v>8842</v>
      </c>
      <c r="Q109" s="172">
        <f>('Data Input'!T109-'Data Input'!T108)</f>
        <v>22124</v>
      </c>
      <c r="R109" s="172">
        <f t="shared" si="2"/>
        <v>396587</v>
      </c>
      <c r="S109" s="172">
        <f>('Data Input'!X109-'Data Input'!X108)</f>
        <v>0</v>
      </c>
      <c r="T109" s="172">
        <f t="shared" si="3"/>
        <v>396587</v>
      </c>
      <c r="V109" s="31"/>
    </row>
    <row r="110" spans="1:22" x14ac:dyDescent="0.3">
      <c r="A110" s="112">
        <f>'Data Input'!A110</f>
        <v>44937</v>
      </c>
      <c r="B110" s="172">
        <f>('Data Input'!B110-'Data Input'!B109)</f>
        <v>116720</v>
      </c>
      <c r="C110" s="172">
        <f>('Data Input'!C110-'Data Input'!C109)</f>
        <v>9124</v>
      </c>
      <c r="D110" s="172">
        <f>('Data Input'!D110-'Data Input'!D109)</f>
        <v>0</v>
      </c>
      <c r="E110" s="172">
        <f>('Data Input'!E110-'Data Input'!E109)</f>
        <v>29649</v>
      </c>
      <c r="F110" s="172">
        <f>('Data Input'!F110-'Data Input'!F109)</f>
        <v>1991</v>
      </c>
      <c r="G110" s="172">
        <f>('Data Input'!G110-'Data Input'!G109)</f>
        <v>0</v>
      </c>
      <c r="H110" s="172">
        <f>('Data Input'!H110-'Data Input'!H109)</f>
        <v>6617</v>
      </c>
      <c r="I110" s="172">
        <f>('Data Input'!J110-'Data Input'!J109)</f>
        <v>0</v>
      </c>
      <c r="J110" s="172">
        <f>('Data Input'!K110-'Data Input'!K109)</f>
        <v>19655</v>
      </c>
      <c r="K110" s="172">
        <f>('Data Input'!L110-'Data Input'!L109)</f>
        <v>187435</v>
      </c>
      <c r="L110" s="172">
        <f>('Data Input'!M110-'Data Input'!M109)</f>
        <v>123963</v>
      </c>
      <c r="M110" s="172">
        <f>('Data Input'!N110-'Data Input'!N109)</f>
        <v>92128</v>
      </c>
      <c r="N110" s="172">
        <f>('Data Input'!O110-'Data Input'!O109)</f>
        <v>251040</v>
      </c>
      <c r="O110" s="172">
        <f>('Data Input'!P110-'Data Input'!P109)</f>
        <v>5065</v>
      </c>
      <c r="P110" s="172">
        <f>('Data Input'!U110-'Data Input'!U109)</f>
        <v>12751</v>
      </c>
      <c r="Q110" s="172">
        <f>('Data Input'!T110-'Data Input'!T109)</f>
        <v>44876</v>
      </c>
      <c r="R110" s="172">
        <f t="shared" si="2"/>
        <v>901014</v>
      </c>
      <c r="S110" s="172">
        <f>('Data Input'!X110-'Data Input'!X109)</f>
        <v>0</v>
      </c>
      <c r="T110" s="172">
        <f t="shared" si="3"/>
        <v>901014</v>
      </c>
      <c r="V110" s="31"/>
    </row>
    <row r="111" spans="1:22" x14ac:dyDescent="0.3">
      <c r="A111" s="112">
        <f>'Data Input'!A111</f>
        <v>44944</v>
      </c>
      <c r="B111" s="172">
        <f>('Data Input'!B111-'Data Input'!B110)</f>
        <v>73518</v>
      </c>
      <c r="C111" s="172">
        <f>('Data Input'!C111-'Data Input'!C110)</f>
        <v>9430</v>
      </c>
      <c r="D111" s="172">
        <f>('Data Input'!D111-'Data Input'!D110)</f>
        <v>3600</v>
      </c>
      <c r="E111" s="172">
        <f>('Data Input'!E111-'Data Input'!E110)</f>
        <v>-13734</v>
      </c>
      <c r="F111" s="172">
        <f>('Data Input'!F111-'Data Input'!F110)</f>
        <v>9191</v>
      </c>
      <c r="G111" s="172">
        <f>('Data Input'!G111-'Data Input'!G110)</f>
        <v>0</v>
      </c>
      <c r="H111" s="172">
        <f>('Data Input'!H111-'Data Input'!H110)</f>
        <v>8470</v>
      </c>
      <c r="I111" s="172">
        <f>('Data Input'!J111-'Data Input'!J110)</f>
        <v>0</v>
      </c>
      <c r="J111" s="172">
        <f>('Data Input'!K111-'Data Input'!K110)</f>
        <v>33473</v>
      </c>
      <c r="K111" s="172">
        <f>('Data Input'!L111-'Data Input'!L110)</f>
        <v>89510</v>
      </c>
      <c r="L111" s="172">
        <f>('Data Input'!M111-'Data Input'!M110)</f>
        <v>78015</v>
      </c>
      <c r="M111" s="172">
        <f>('Data Input'!N111-'Data Input'!N110)</f>
        <v>48800</v>
      </c>
      <c r="N111" s="172">
        <f>('Data Input'!O111-'Data Input'!O110)</f>
        <v>123160</v>
      </c>
      <c r="O111" s="172">
        <f>('Data Input'!P111-'Data Input'!P110)</f>
        <v>10720</v>
      </c>
      <c r="P111" s="172">
        <f>('Data Input'!U111-'Data Input'!U110)</f>
        <v>8730</v>
      </c>
      <c r="Q111" s="172">
        <f>('Data Input'!T111-'Data Input'!T110)</f>
        <v>27580</v>
      </c>
      <c r="R111" s="172">
        <f t="shared" si="2"/>
        <v>510463</v>
      </c>
      <c r="S111" s="172">
        <f>('Data Input'!X111-'Data Input'!X110)</f>
        <v>0</v>
      </c>
      <c r="T111" s="172">
        <f t="shared" si="3"/>
        <v>510463</v>
      </c>
    </row>
    <row r="112" spans="1:22" x14ac:dyDescent="0.3">
      <c r="A112" s="112">
        <f>'Data Input'!A112</f>
        <v>44950</v>
      </c>
      <c r="B112" s="172">
        <f>('Data Input'!B112-'Data Input'!B111)</f>
        <v>1620</v>
      </c>
      <c r="C112" s="172">
        <f>('Data Input'!C112-'Data Input'!C111)</f>
        <v>11161</v>
      </c>
      <c r="D112" s="172">
        <f>('Data Input'!D112-'Data Input'!D111)</f>
        <v>120</v>
      </c>
      <c r="E112" s="172">
        <f>('Data Input'!E112-'Data Input'!E111)</f>
        <v>17378</v>
      </c>
      <c r="F112" s="172">
        <f>('Data Input'!F112-'Data Input'!F111)</f>
        <v>8155</v>
      </c>
      <c r="G112" s="172">
        <f>('Data Input'!G112-'Data Input'!G111)</f>
        <v>0</v>
      </c>
      <c r="H112" s="172">
        <f>('Data Input'!H112-'Data Input'!H111)</f>
        <v>24930</v>
      </c>
      <c r="I112" s="172">
        <f>('Data Input'!J112-'Data Input'!J111)</f>
        <v>0</v>
      </c>
      <c r="J112" s="172">
        <f>('Data Input'!K112-'Data Input'!K111)</f>
        <v>39959</v>
      </c>
      <c r="K112" s="172">
        <f>('Data Input'!L112-'Data Input'!L111)</f>
        <v>85840</v>
      </c>
      <c r="L112" s="172">
        <f>('Data Input'!M112-'Data Input'!M111)</f>
        <v>70297</v>
      </c>
      <c r="M112" s="172">
        <f>('Data Input'!N112-'Data Input'!N111)</f>
        <v>30756</v>
      </c>
      <c r="N112" s="172">
        <f>('Data Input'!O112-'Data Input'!O111)</f>
        <v>-190</v>
      </c>
      <c r="O112" s="172">
        <f>('Data Input'!P112-'Data Input'!P111)</f>
        <v>9630</v>
      </c>
      <c r="P112" s="172">
        <f>('Data Input'!U112-'Data Input'!U111)</f>
        <v>710</v>
      </c>
      <c r="Q112" s="172">
        <f>('Data Input'!T112-'Data Input'!T111)</f>
        <v>26730</v>
      </c>
      <c r="R112" s="172">
        <f t="shared" si="2"/>
        <v>327096</v>
      </c>
      <c r="S112" s="172">
        <f>('Data Input'!X112-'Data Input'!X111)</f>
        <v>1984400</v>
      </c>
      <c r="T112" s="172">
        <f t="shared" si="3"/>
        <v>-1657304</v>
      </c>
    </row>
    <row r="113" spans="1:20" x14ac:dyDescent="0.3">
      <c r="A113" s="112">
        <f>'Data Input'!A113</f>
        <v>44957</v>
      </c>
      <c r="B113" s="172">
        <f>('Data Input'!B113-'Data Input'!B112)</f>
        <v>331</v>
      </c>
      <c r="C113" s="172">
        <f>('Data Input'!C113-'Data Input'!C112)</f>
        <v>10009</v>
      </c>
      <c r="D113" s="172">
        <f>('Data Input'!D113-'Data Input'!D112)</f>
        <v>-50</v>
      </c>
      <c r="E113" s="172">
        <f>('Data Input'!E113-'Data Input'!E112)</f>
        <v>78985</v>
      </c>
      <c r="F113" s="172">
        <f>('Data Input'!F113-'Data Input'!F112)</f>
        <v>7948</v>
      </c>
      <c r="G113" s="172">
        <f>('Data Input'!G113-'Data Input'!G112)</f>
        <v>0</v>
      </c>
      <c r="H113" s="172">
        <f>('Data Input'!H113-'Data Input'!H112)</f>
        <v>44439</v>
      </c>
      <c r="I113" s="172">
        <f>('Data Input'!J113-'Data Input'!J112)</f>
        <v>0</v>
      </c>
      <c r="J113" s="172">
        <f>('Data Input'!K113-'Data Input'!K112)</f>
        <v>26568</v>
      </c>
      <c r="K113" s="172">
        <f>('Data Input'!L113-'Data Input'!L112)</f>
        <v>104680</v>
      </c>
      <c r="L113" s="172">
        <f>('Data Input'!M113-'Data Input'!M112)</f>
        <v>111166</v>
      </c>
      <c r="M113" s="172">
        <f>('Data Input'!N113-'Data Input'!N112)</f>
        <v>0</v>
      </c>
      <c r="N113" s="172">
        <f>('Data Input'!O113-'Data Input'!O112)</f>
        <v>0</v>
      </c>
      <c r="O113" s="172">
        <f>('Data Input'!P113-'Data Input'!P112)</f>
        <v>0</v>
      </c>
      <c r="P113" s="172">
        <f>('Data Input'!U113-'Data Input'!U112)</f>
        <v>291</v>
      </c>
      <c r="Q113" s="172">
        <f>('Data Input'!T113-'Data Input'!T112)</f>
        <v>12400</v>
      </c>
      <c r="R113" s="172">
        <f t="shared" si="2"/>
        <v>396767</v>
      </c>
      <c r="S113" s="172">
        <f>('Data Input'!X113-'Data Input'!X112)</f>
        <v>359809</v>
      </c>
      <c r="T113" s="172">
        <f t="shared" si="3"/>
        <v>36958</v>
      </c>
    </row>
    <row r="114" spans="1:20" x14ac:dyDescent="0.3">
      <c r="A114" s="112">
        <f>'Data Input'!A114</f>
        <v>44964</v>
      </c>
      <c r="B114" s="172">
        <f>('Data Input'!B114-'Data Input'!B113)</f>
        <v>0</v>
      </c>
      <c r="C114" s="172">
        <f>('Data Input'!C114-'Data Input'!C113)</f>
        <v>25940</v>
      </c>
      <c r="D114" s="172">
        <f>('Data Input'!D114-'Data Input'!D113)</f>
        <v>0</v>
      </c>
      <c r="E114" s="172">
        <f>('Data Input'!E114-'Data Input'!E113)</f>
        <v>35809</v>
      </c>
      <c r="F114" s="172">
        <f>('Data Input'!F114-'Data Input'!F113)</f>
        <v>7816</v>
      </c>
      <c r="G114" s="172">
        <f>('Data Input'!G114-'Data Input'!G113)</f>
        <v>0</v>
      </c>
      <c r="H114" s="172">
        <f>('Data Input'!H114-'Data Input'!H113)</f>
        <v>33881</v>
      </c>
      <c r="I114" s="172">
        <f>('Data Input'!J114-'Data Input'!J113)</f>
        <v>0</v>
      </c>
      <c r="J114" s="172">
        <f>('Data Input'!K114-'Data Input'!K113)</f>
        <v>84712</v>
      </c>
      <c r="K114" s="172">
        <f>('Data Input'!L114-'Data Input'!L113)</f>
        <v>103680</v>
      </c>
      <c r="L114" s="172">
        <f>('Data Input'!M114-'Data Input'!M113)</f>
        <v>74585</v>
      </c>
      <c r="M114" s="172">
        <f>('Data Input'!N114-'Data Input'!N113)</f>
        <v>16410</v>
      </c>
      <c r="N114" s="172">
        <f>('Data Input'!O114-'Data Input'!O113)</f>
        <v>0</v>
      </c>
      <c r="O114" s="172">
        <f>('Data Input'!P114-'Data Input'!P113)</f>
        <v>15130</v>
      </c>
      <c r="P114" s="172">
        <f>('Data Input'!U114-'Data Input'!U113)</f>
        <v>12713</v>
      </c>
      <c r="Q114" s="172">
        <f>('Data Input'!T114-'Data Input'!T113)</f>
        <v>53090</v>
      </c>
      <c r="R114" s="172">
        <f t="shared" si="2"/>
        <v>463766</v>
      </c>
      <c r="S114" s="172">
        <f>('Data Input'!X114-'Data Input'!X113)</f>
        <v>387891</v>
      </c>
      <c r="T114" s="172">
        <f t="shared" si="3"/>
        <v>75875</v>
      </c>
    </row>
    <row r="115" spans="1:20" x14ac:dyDescent="0.3">
      <c r="A115" s="112">
        <f>'Data Input'!A115</f>
        <v>44971</v>
      </c>
      <c r="B115" s="172">
        <f>('Data Input'!B115-'Data Input'!B114)</f>
        <v>0</v>
      </c>
      <c r="C115" s="172">
        <f>('Data Input'!C115-'Data Input'!C114)</f>
        <v>15684</v>
      </c>
      <c r="D115" s="172">
        <f>('Data Input'!D115-'Data Input'!D114)</f>
        <v>0</v>
      </c>
      <c r="E115" s="172">
        <f>('Data Input'!E115-'Data Input'!E114)</f>
        <v>12188</v>
      </c>
      <c r="F115" s="172">
        <f>('Data Input'!F115-'Data Input'!F114)</f>
        <v>6198</v>
      </c>
      <c r="G115" s="172">
        <f>('Data Input'!G115-'Data Input'!G114)</f>
        <v>0</v>
      </c>
      <c r="H115" s="172">
        <f>('Data Input'!H115-'Data Input'!H114)</f>
        <v>31920</v>
      </c>
      <c r="I115" s="172">
        <f>('Data Input'!J115-'Data Input'!J114)</f>
        <v>0</v>
      </c>
      <c r="J115" s="172">
        <f>('Data Input'!K115-'Data Input'!K114)</f>
        <v>16222</v>
      </c>
      <c r="K115" s="172">
        <f>('Data Input'!L115-'Data Input'!L114)</f>
        <v>91388</v>
      </c>
      <c r="L115" s="172">
        <f>('Data Input'!M115-'Data Input'!M114)</f>
        <v>67055</v>
      </c>
      <c r="M115" s="172">
        <f>('Data Input'!N115-'Data Input'!N114)</f>
        <v>37953</v>
      </c>
      <c r="N115" s="172">
        <f>('Data Input'!O115-'Data Input'!O114)</f>
        <v>96350</v>
      </c>
      <c r="O115" s="172">
        <f>('Data Input'!P115-'Data Input'!P114)</f>
        <v>3570</v>
      </c>
      <c r="P115" s="172">
        <f>('Data Input'!U115-'Data Input'!U114)</f>
        <v>15277</v>
      </c>
      <c r="Q115" s="172">
        <f>('Data Input'!T115-'Data Input'!T114)</f>
        <v>24470</v>
      </c>
      <c r="R115" s="172">
        <f t="shared" si="2"/>
        <v>418275</v>
      </c>
      <c r="S115" s="172">
        <f>('Data Input'!X115-'Data Input'!X114)</f>
        <v>628700</v>
      </c>
      <c r="T115" s="172">
        <f t="shared" si="3"/>
        <v>-210425</v>
      </c>
    </row>
    <row r="116" spans="1:20" x14ac:dyDescent="0.3">
      <c r="A116" s="112">
        <f>'Data Input'!A116</f>
        <v>44978</v>
      </c>
      <c r="B116" s="172">
        <v>0</v>
      </c>
      <c r="C116" s="172">
        <f>('Data Input'!C116-'Data Input'!C115)</f>
        <v>16764</v>
      </c>
      <c r="D116" s="172">
        <f>('Data Input'!D116-'Data Input'!D115)</f>
        <v>77710</v>
      </c>
      <c r="E116" s="172">
        <f>('Data Input'!E116-'Data Input'!E115)</f>
        <v>39242</v>
      </c>
      <c r="F116" s="172">
        <f>('Data Input'!F116-'Data Input'!F115)</f>
        <v>8634</v>
      </c>
      <c r="G116" s="172">
        <f>('Data Input'!G116-'Data Input'!G115)</f>
        <v>0</v>
      </c>
      <c r="H116" s="172">
        <f>('Data Input'!H116-'Data Input'!H115)</f>
        <v>39303</v>
      </c>
      <c r="I116" s="172">
        <f>('Data Input'!J116-'Data Input'!J115)</f>
        <v>0</v>
      </c>
      <c r="J116" s="172">
        <f>('Data Input'!K116-'Data Input'!K115)</f>
        <v>-324</v>
      </c>
      <c r="K116" s="172">
        <f>('Data Input'!L116-'Data Input'!L115)</f>
        <v>103632</v>
      </c>
      <c r="L116" s="172">
        <f>('Data Input'!M116-'Data Input'!M115)</f>
        <v>90948</v>
      </c>
      <c r="M116" s="172">
        <f>('Data Input'!N116-'Data Input'!N115)</f>
        <v>53186</v>
      </c>
      <c r="N116" s="172">
        <f>('Data Input'!O116-'Data Input'!O115)</f>
        <v>192710</v>
      </c>
      <c r="O116" s="172">
        <f>('Data Input'!P116-'Data Input'!P115)</f>
        <v>9210</v>
      </c>
      <c r="P116" s="172">
        <f>('Data Input'!U116-'Data Input'!U115)</f>
        <v>18242</v>
      </c>
      <c r="Q116" s="172">
        <f>('Data Input'!T116-'Data Input'!T115)</f>
        <v>38675</v>
      </c>
      <c r="R116" s="172">
        <f t="shared" ref="R116:R121" si="4">SUM(B116:Q116)</f>
        <v>687932</v>
      </c>
      <c r="S116" s="172">
        <f>('Data Input'!X116-'Data Input'!X115)</f>
        <v>1187700</v>
      </c>
      <c r="T116" s="172">
        <f t="shared" ref="T116:T121" si="5">R116-S116</f>
        <v>-499768</v>
      </c>
    </row>
    <row r="117" spans="1:20" x14ac:dyDescent="0.3">
      <c r="A117" s="112">
        <f>'Data Input'!A117</f>
        <v>44985</v>
      </c>
      <c r="B117" s="172">
        <f>('Data Input'!B117-'Data Input'!B116)</f>
        <v>56898</v>
      </c>
      <c r="C117" s="172">
        <f>('Data Input'!C117-'Data Input'!C116)</f>
        <v>17302</v>
      </c>
      <c r="D117" s="172">
        <f>('Data Input'!D117-'Data Input'!D116)</f>
        <v>105000</v>
      </c>
      <c r="E117" s="172">
        <f>('Data Input'!E117-'Data Input'!E116)</f>
        <v>28677</v>
      </c>
      <c r="F117" s="172">
        <f>('Data Input'!F117-'Data Input'!F116)</f>
        <v>3469</v>
      </c>
      <c r="G117" s="172">
        <v>0</v>
      </c>
      <c r="H117" s="172">
        <f>('Data Input'!H117-'Data Input'!H116)</f>
        <v>39937</v>
      </c>
      <c r="I117" s="172">
        <f>('Data Input'!J117-'Data Input'!J116)</f>
        <v>0</v>
      </c>
      <c r="J117" s="172">
        <f>('Data Input'!K117-'Data Input'!K116)</f>
        <v>21390</v>
      </c>
      <c r="K117" s="172">
        <f>('Data Input'!L117-'Data Input'!L116)</f>
        <v>99290</v>
      </c>
      <c r="L117" s="172">
        <f>('Data Input'!M117-'Data Input'!M116)</f>
        <v>87546</v>
      </c>
      <c r="M117" s="172">
        <f>('Data Input'!N117-'Data Input'!N116)</f>
        <v>51679</v>
      </c>
      <c r="N117" s="172">
        <f>('Data Input'!O117-'Data Input'!O116)</f>
        <v>82280</v>
      </c>
      <c r="O117" s="172">
        <f>('Data Input'!P117-'Data Input'!P116)</f>
        <v>10640</v>
      </c>
      <c r="P117" s="172">
        <f>('Data Input'!U117-'Data Input'!U116)</f>
        <v>18030</v>
      </c>
      <c r="Q117" s="172">
        <f>('Data Input'!T117-'Data Input'!T116)</f>
        <v>32525</v>
      </c>
      <c r="R117" s="172">
        <f t="shared" si="4"/>
        <v>654663</v>
      </c>
      <c r="S117" s="172">
        <f>('Data Input'!X117-'Data Input'!X116)</f>
        <v>775000</v>
      </c>
      <c r="T117" s="172">
        <f t="shared" si="5"/>
        <v>-120337</v>
      </c>
    </row>
    <row r="118" spans="1:20" x14ac:dyDescent="0.3">
      <c r="A118" s="112">
        <f>'Data Input'!A118</f>
        <v>44992</v>
      </c>
      <c r="B118" s="172">
        <f>('Data Input'!B118-'Data Input'!B117)</f>
        <v>59203</v>
      </c>
      <c r="C118" s="172">
        <f>('Data Input'!C118-'Data Input'!C117)</f>
        <v>17157</v>
      </c>
      <c r="D118" s="172">
        <f>('Data Input'!D118-'Data Input'!D117)</f>
        <v>90960</v>
      </c>
      <c r="E118" s="172">
        <f>('Data Input'!E118-'Data Input'!E117)</f>
        <v>29831</v>
      </c>
      <c r="F118" s="172">
        <f>('Data Input'!F118-'Data Input'!F117)</f>
        <v>0</v>
      </c>
      <c r="G118" s="172">
        <f>('Data Input'!G118-'Data Input'!G117)</f>
        <v>31239</v>
      </c>
      <c r="H118" s="172">
        <f>('Data Input'!H118-'Data Input'!H117)</f>
        <v>44590</v>
      </c>
      <c r="I118" s="172">
        <f>('Data Input'!J118-'Data Input'!J117)</f>
        <v>0</v>
      </c>
      <c r="J118" s="172">
        <f>('Data Input'!K118-'Data Input'!K117)</f>
        <v>18890</v>
      </c>
      <c r="K118" s="172">
        <f>('Data Input'!L118-'Data Input'!L117)</f>
        <v>110830</v>
      </c>
      <c r="L118" s="172">
        <f>('Data Input'!M118-'Data Input'!M117)</f>
        <v>93955</v>
      </c>
      <c r="M118" s="172">
        <f>('Data Input'!N118-'Data Input'!N117)</f>
        <v>56075</v>
      </c>
      <c r="N118" s="172">
        <f>('Data Input'!O118-'Data Input'!O117)</f>
        <v>8</v>
      </c>
      <c r="O118" s="172">
        <f>('Data Input'!P118-'Data Input'!P117)</f>
        <v>9760</v>
      </c>
      <c r="P118" s="172">
        <f>('Data Input'!U118-'Data Input'!U117)</f>
        <v>19357</v>
      </c>
      <c r="Q118" s="172">
        <f>('Data Input'!T118-'Data Input'!T117)</f>
        <v>36250</v>
      </c>
      <c r="R118" s="172">
        <f t="shared" si="4"/>
        <v>618105</v>
      </c>
      <c r="S118" s="172">
        <f>('Data Input'!X118-'Data Input'!X117)</f>
        <v>1293000</v>
      </c>
      <c r="T118" s="172">
        <f t="shared" si="5"/>
        <v>-674895</v>
      </c>
    </row>
    <row r="119" spans="1:20" x14ac:dyDescent="0.3">
      <c r="A119" s="112">
        <f>'Data Input'!A119</f>
        <v>45001</v>
      </c>
      <c r="B119" s="172">
        <f>('Data Input'!B119-'Data Input'!B118)</f>
        <v>71931</v>
      </c>
      <c r="C119" s="172">
        <f>('Data Input'!C119-'Data Input'!C118)</f>
        <v>25408</v>
      </c>
      <c r="D119" s="172">
        <f>('Data Input'!D119-'Data Input'!D118)</f>
        <v>71030</v>
      </c>
      <c r="E119" s="172">
        <f>('Data Input'!E119-'Data Input'!E118)</f>
        <v>47820</v>
      </c>
      <c r="F119" s="172">
        <f>('Data Input'!F119-'Data Input'!F118)</f>
        <v>0</v>
      </c>
      <c r="G119" s="172">
        <f>('Data Input'!G119-'Data Input'!G118)</f>
        <v>31058</v>
      </c>
      <c r="H119" s="172">
        <f>('Data Input'!H119-'Data Input'!H118)</f>
        <v>54716</v>
      </c>
      <c r="I119" s="172">
        <f>('Data Input'!J119-'Data Input'!J118)</f>
        <v>0</v>
      </c>
      <c r="J119" s="172">
        <f>('Data Input'!K119-'Data Input'!K118)</f>
        <v>109110</v>
      </c>
      <c r="K119" s="172">
        <f>('Data Input'!L119-'Data Input'!L118)</f>
        <v>119590</v>
      </c>
      <c r="L119" s="172">
        <f>('Data Input'!M119-'Data Input'!M118)</f>
        <v>116108</v>
      </c>
      <c r="M119" s="172">
        <f>('Data Input'!N119-'Data Input'!N118)</f>
        <v>67259</v>
      </c>
      <c r="N119" s="172">
        <f>('Data Input'!O119-'Data Input'!O118)</f>
        <v>0</v>
      </c>
      <c r="O119" s="172">
        <f>('Data Input'!P119-'Data Input'!P118)</f>
        <v>14090</v>
      </c>
      <c r="P119" s="172">
        <f>('Data Input'!U119-'Data Input'!U118)</f>
        <v>8811</v>
      </c>
      <c r="Q119" s="172">
        <f>('Data Input'!T119-'Data Input'!T118)</f>
        <v>40090</v>
      </c>
      <c r="R119" s="172">
        <f t="shared" si="4"/>
        <v>777021</v>
      </c>
      <c r="S119" s="172">
        <f>('Data Input'!X119-'Data Input'!X118)</f>
        <v>918900</v>
      </c>
      <c r="T119" s="172">
        <f t="shared" si="5"/>
        <v>-141879</v>
      </c>
    </row>
    <row r="120" spans="1:20" x14ac:dyDescent="0.3">
      <c r="A120" s="112">
        <f>'Data Input'!A120</f>
        <v>45007</v>
      </c>
      <c r="B120" s="172">
        <f>('Data Input'!B120-'Data Input'!B119)</f>
        <v>46044</v>
      </c>
      <c r="C120" s="172">
        <f>('Data Input'!C120-'Data Input'!C119)</f>
        <v>17842</v>
      </c>
      <c r="D120" s="172">
        <f>('Data Input'!D120-'Data Input'!D119)</f>
        <v>67950</v>
      </c>
      <c r="E120" s="172">
        <f>('Data Input'!E120-'Data Input'!E119)</f>
        <v>24001</v>
      </c>
      <c r="F120" s="172">
        <f>('Data Input'!F120-'Data Input'!F119)</f>
        <v>0</v>
      </c>
      <c r="G120" s="172">
        <f>('Data Input'!G120-'Data Input'!G119)</f>
        <v>19051</v>
      </c>
      <c r="H120" s="172">
        <f>('Data Input'!H120-'Data Input'!H119)</f>
        <v>35764</v>
      </c>
      <c r="I120" s="172">
        <f>('Data Input'!J120-'Data Input'!J119)</f>
        <v>71000</v>
      </c>
      <c r="J120" s="172">
        <f>('Data Input'!K120-'Data Input'!K119)</f>
        <v>105180</v>
      </c>
      <c r="K120" s="172">
        <f>('Data Input'!L120-'Data Input'!L119)</f>
        <v>81184</v>
      </c>
      <c r="L120" s="172">
        <f>('Data Input'!M120-'Data Input'!M119)</f>
        <v>101895</v>
      </c>
      <c r="M120" s="172">
        <f>('Data Input'!N120-'Data Input'!N119)</f>
        <v>46407</v>
      </c>
      <c r="N120" s="172">
        <f>('Data Input'!O120-'Data Input'!O119)</f>
        <v>0</v>
      </c>
      <c r="O120" s="172">
        <f>('Data Input'!P120-'Data Input'!P119)</f>
        <v>10818</v>
      </c>
      <c r="P120" s="172">
        <f>('Data Input'!U120-'Data Input'!U119)</f>
        <v>29728</v>
      </c>
      <c r="Q120" s="172">
        <f>('Data Input'!T120-'Data Input'!T119)</f>
        <v>30423</v>
      </c>
      <c r="R120" s="172">
        <f t="shared" si="4"/>
        <v>687287</v>
      </c>
      <c r="S120" s="172">
        <f>('Data Input'!X120-'Data Input'!X119)</f>
        <v>812600</v>
      </c>
      <c r="T120" s="172">
        <f t="shared" si="5"/>
        <v>-125313</v>
      </c>
    </row>
    <row r="121" spans="1:20" x14ac:dyDescent="0.3">
      <c r="A121" s="112">
        <f>'Data Input'!A121</f>
        <v>45013</v>
      </c>
      <c r="B121" s="172">
        <f>('Data Input'!B121-'Data Input'!B120)</f>
        <v>13071</v>
      </c>
      <c r="C121" s="172">
        <f>('Data Input'!C121-'Data Input'!C120)</f>
        <v>18867</v>
      </c>
      <c r="D121" s="172">
        <f>('Data Input'!D121-'Data Input'!D120)</f>
        <v>24850</v>
      </c>
      <c r="E121" s="172">
        <f>('Data Input'!E121-'Data Input'!E120)</f>
        <v>28268</v>
      </c>
      <c r="F121" s="172">
        <f>('Data Input'!F121-'Data Input'!F120)</f>
        <v>5241</v>
      </c>
      <c r="G121" s="172">
        <f>('Data Input'!G121-'Data Input'!G120)</f>
        <v>16918</v>
      </c>
      <c r="H121" s="172">
        <f>('Data Input'!H121-'Data Input'!H120)</f>
        <v>35020</v>
      </c>
      <c r="I121" s="172">
        <f>('Data Input'!J121-'Data Input'!J120)</f>
        <v>106960</v>
      </c>
      <c r="J121" s="172">
        <f>('Data Input'!K121-'Data Input'!K120)</f>
        <v>199055</v>
      </c>
      <c r="K121" s="172">
        <f>('Data Input'!L121-'Data Input'!L120)</f>
        <v>87426</v>
      </c>
      <c r="L121" s="172">
        <f>('Data Input'!M121-'Data Input'!M120)</f>
        <v>56302</v>
      </c>
      <c r="M121" s="172">
        <f>('Data Input'!N121-'Data Input'!N120)</f>
        <v>44707</v>
      </c>
      <c r="N121" s="172">
        <f>('Data Input'!O121-'Data Input'!O120)</f>
        <v>282</v>
      </c>
      <c r="O121" s="172">
        <f>('Data Input'!P121-'Data Input'!P120)</f>
        <v>0</v>
      </c>
      <c r="P121" s="172">
        <f>('Data Input'!U121-'Data Input'!U120)</f>
        <v>12038</v>
      </c>
      <c r="Q121" s="172">
        <f>('Data Input'!T121-'Data Input'!T120)</f>
        <v>19604</v>
      </c>
      <c r="R121" s="172">
        <f t="shared" si="4"/>
        <v>668609</v>
      </c>
      <c r="S121" s="172">
        <f>('Data Input'!X121-'Data Input'!X120)</f>
        <v>957400</v>
      </c>
      <c r="T121" s="172">
        <f t="shared" si="5"/>
        <v>-288791</v>
      </c>
    </row>
    <row r="122" spans="1:20" x14ac:dyDescent="0.3">
      <c r="A122" s="112">
        <f>'Data Input'!A122</f>
        <v>45020</v>
      </c>
      <c r="B122" s="172">
        <f>('Data Input'!B122-'Data Input'!B121)</f>
        <v>2070</v>
      </c>
      <c r="C122" s="172">
        <f>('Data Input'!C122-'Data Input'!C121)</f>
        <v>17735</v>
      </c>
      <c r="D122" s="172">
        <f>('Data Input'!D122-'Data Input'!D121)</f>
        <v>0</v>
      </c>
      <c r="E122" s="172">
        <f>('Data Input'!E122-'Data Input'!E121)</f>
        <v>0</v>
      </c>
      <c r="F122" s="172">
        <f>('Data Input'!F122-'Data Input'!F121)</f>
        <v>83</v>
      </c>
      <c r="G122" s="172">
        <f>('Data Input'!G122-'Data Input'!G121)</f>
        <v>18663</v>
      </c>
      <c r="H122" s="172">
        <f>('Data Input'!H122-'Data Input'!H121)</f>
        <v>40570</v>
      </c>
      <c r="I122" s="172">
        <f>('Data Input'!J122-'Data Input'!K121)</f>
        <v>-5561666</v>
      </c>
      <c r="J122" s="172">
        <f>('Data Input'!K122-'Data Input'!L121)</f>
        <v>3185535</v>
      </c>
      <c r="K122" s="172">
        <f>('Data Input'!L122-'Data Input'!M121)</f>
        <v>-1556650</v>
      </c>
      <c r="L122" s="172">
        <f>('Data Input'!M122-'Data Input'!N121)</f>
        <v>148337</v>
      </c>
      <c r="M122" s="172">
        <f>('Data Input'!N122-'Data Input'!O121)</f>
        <v>776627</v>
      </c>
      <c r="N122" s="172">
        <f>('Data Input'!O122-'Data Input'!P121)</f>
        <v>-3801588</v>
      </c>
      <c r="O122" s="172">
        <f>('Data Input'!P122-'Data Input'!U121)</f>
        <v>3295641</v>
      </c>
      <c r="P122" s="172">
        <f>('Data Input'!U122-'Data Input'!T121)</f>
        <v>-6028129</v>
      </c>
      <c r="Q122" s="172">
        <f>('Data Input'!T122-'Data Input'!X121)</f>
        <v>-12868540</v>
      </c>
      <c r="R122" s="172">
        <f t="shared" si="2"/>
        <v>-22331312</v>
      </c>
      <c r="S122" s="172" t="e">
        <f>('Data Input'!X122-'Data Input'!#REF!)</f>
        <v>#REF!</v>
      </c>
      <c r="T122" s="172" t="e">
        <f t="shared" si="3"/>
        <v>#REF!</v>
      </c>
    </row>
    <row r="123" spans="1:20" x14ac:dyDescent="0.3">
      <c r="A123" s="112">
        <f>'Data Input'!A123</f>
        <v>45027</v>
      </c>
      <c r="B123" s="172">
        <f>('Data Input'!B123-'Data Input'!B122)</f>
        <v>-2070</v>
      </c>
      <c r="C123" s="172">
        <f>('Data Input'!C123-'Data Input'!C122)</f>
        <v>6179</v>
      </c>
      <c r="D123" s="172">
        <f>('Data Input'!D123-'Data Input'!D122)</f>
        <v>45900</v>
      </c>
      <c r="E123" s="172">
        <f>('Data Input'!E123-'Data Input'!E122)</f>
        <v>0</v>
      </c>
      <c r="F123" s="172">
        <f>('Data Input'!F123-'Data Input'!F122)</f>
        <v>0</v>
      </c>
      <c r="G123" s="172">
        <f>('Data Input'!G123-'Data Input'!G122)</f>
        <v>17600</v>
      </c>
      <c r="H123" s="172">
        <f>('Data Input'!H123-'Data Input'!H122)</f>
        <v>47310</v>
      </c>
      <c r="I123" s="172">
        <f>('Data Input'!J123-'Data Input'!J122)</f>
        <v>120186</v>
      </c>
      <c r="J123" s="172">
        <f>('Data Input'!K123-'Data Input'!K122)</f>
        <v>-99687</v>
      </c>
      <c r="K123" s="172">
        <f>('Data Input'!L123-'Data Input'!L122)</f>
        <v>111470</v>
      </c>
      <c r="L123" s="172">
        <f>('Data Input'!M123-'Data Input'!M122)</f>
        <v>95831</v>
      </c>
      <c r="M123" s="172">
        <f>('Data Input'!N123-'Data Input'!N122)</f>
        <v>52642</v>
      </c>
      <c r="N123" s="172">
        <f>('Data Input'!O123-'Data Input'!O122)</f>
        <v>212094</v>
      </c>
      <c r="O123" s="172">
        <f>('Data Input'!P123-'Data Input'!P122)</f>
        <v>-3797152</v>
      </c>
      <c r="P123" s="172">
        <f>('Data Input'!U123-'Data Input'!U122)</f>
        <v>28312</v>
      </c>
      <c r="Q123" s="172">
        <f>('Data Input'!T123-'Data Input'!T122)</f>
        <v>39940</v>
      </c>
      <c r="R123" s="172">
        <f t="shared" si="2"/>
        <v>-3121445</v>
      </c>
      <c r="S123" s="172">
        <f>('Data Input'!X123-'Data Input'!X122)</f>
        <v>0</v>
      </c>
      <c r="T123" s="172">
        <f t="shared" si="3"/>
        <v>-3121445</v>
      </c>
    </row>
    <row r="124" spans="1:20" x14ac:dyDescent="0.3">
      <c r="A124" s="112">
        <f>'Data Input'!A124</f>
        <v>45034</v>
      </c>
      <c r="B124" s="172">
        <f>('Data Input'!B124-'Data Input'!B123)</f>
        <v>-272256</v>
      </c>
      <c r="C124" s="172">
        <f>('Data Input'!C124-'Data Input'!C123)</f>
        <v>10878</v>
      </c>
      <c r="D124" s="172">
        <f>('Data Input'!D124-'Data Input'!D123)</f>
        <v>40640</v>
      </c>
      <c r="E124" s="172">
        <f>('Data Input'!E124-'Data Input'!E123)</f>
        <v>701</v>
      </c>
      <c r="F124" s="172">
        <f>('Data Input'!F124-'Data Input'!F123)</f>
        <v>0</v>
      </c>
      <c r="G124" s="172">
        <f>('Data Input'!G124-'Data Input'!G123)</f>
        <v>17258</v>
      </c>
      <c r="H124" s="172">
        <f>('Data Input'!H124-'Data Input'!H123)</f>
        <v>44760</v>
      </c>
      <c r="I124" s="172">
        <f>('Data Input'!J124-'Data Input'!J123)</f>
        <v>115103</v>
      </c>
      <c r="J124" s="172">
        <f>('Data Input'!K124-'Data Input'!K123)</f>
        <v>29702</v>
      </c>
      <c r="K124" s="172">
        <f>('Data Input'!L124-'Data Input'!L123)</f>
        <v>107780</v>
      </c>
      <c r="L124" s="172">
        <f>('Data Input'!M124-'Data Input'!M123)</f>
        <v>95422</v>
      </c>
      <c r="M124" s="172">
        <f>('Data Input'!N124-'Data Input'!N123)</f>
        <v>50735</v>
      </c>
      <c r="N124" s="172">
        <f>('Data Input'!O124-'Data Input'!O123)</f>
        <v>177961</v>
      </c>
      <c r="O124" s="172">
        <f>('Data Input'!P124-'Data Input'!P123)</f>
        <v>8435</v>
      </c>
      <c r="P124" s="172">
        <f>('Data Input'!U124-'Data Input'!U123)</f>
        <v>9797</v>
      </c>
      <c r="Q124" s="172">
        <f>('Data Input'!T124-'Data Input'!T123)</f>
        <v>29945</v>
      </c>
      <c r="R124" s="172">
        <f t="shared" si="2"/>
        <v>466861</v>
      </c>
      <c r="S124" s="172">
        <f>('Data Input'!X124-'Data Input'!X123)</f>
        <v>0</v>
      </c>
      <c r="T124" s="172">
        <f t="shared" si="3"/>
        <v>466861</v>
      </c>
    </row>
    <row r="125" spans="1:20" x14ac:dyDescent="0.3">
      <c r="A125" s="112">
        <f>'Data Input'!A125</f>
        <v>45041</v>
      </c>
      <c r="B125" s="172">
        <f>('Data Input'!B125-'Data Input'!B124)</f>
        <v>70816</v>
      </c>
      <c r="C125" s="172">
        <f>('Data Input'!C125-'Data Input'!C124)</f>
        <v>48320</v>
      </c>
      <c r="D125" s="172">
        <f>('Data Input'!D125-'Data Input'!D124)</f>
        <v>17936</v>
      </c>
      <c r="E125" s="172">
        <f>('Data Input'!E125-'Data Input'!E124)</f>
        <v>9410</v>
      </c>
      <c r="F125" s="172">
        <f>('Data Input'!F125-'Data Input'!F124)</f>
        <v>0</v>
      </c>
      <c r="G125" s="172">
        <f>('Data Input'!G125-'Data Input'!G124)</f>
        <v>14597</v>
      </c>
      <c r="H125" s="172">
        <f>('Data Input'!H125-'Data Input'!H124)</f>
        <v>49150</v>
      </c>
      <c r="I125" s="172">
        <f>('Data Input'!J125-'Data Input'!J124)</f>
        <v>100868</v>
      </c>
      <c r="J125" s="172">
        <f>('Data Input'!K125-'Data Input'!K124)</f>
        <v>89620</v>
      </c>
      <c r="K125" s="172">
        <f>('Data Input'!L125-'Data Input'!L124)</f>
        <v>124850</v>
      </c>
      <c r="L125" s="172">
        <f>('Data Input'!M125-'Data Input'!M124)</f>
        <v>39569</v>
      </c>
      <c r="M125" s="172">
        <f>('Data Input'!N125-'Data Input'!N124)</f>
        <v>57025</v>
      </c>
      <c r="N125" s="172">
        <f>('Data Input'!O125-'Data Input'!O124)</f>
        <v>204667</v>
      </c>
      <c r="O125" s="172">
        <f>('Data Input'!P125-'Data Input'!P124)</f>
        <v>8517</v>
      </c>
      <c r="P125" s="172">
        <f>('Data Input'!U125-'Data Input'!U124)</f>
        <v>11442</v>
      </c>
      <c r="Q125" s="172">
        <f>('Data Input'!T125-'Data Input'!T124)</f>
        <v>56075</v>
      </c>
      <c r="R125" s="172">
        <f t="shared" si="2"/>
        <v>902862</v>
      </c>
      <c r="S125" s="172">
        <f>('Data Input'!X125-'Data Input'!X124)</f>
        <v>0</v>
      </c>
      <c r="T125" s="172">
        <f t="shared" si="3"/>
        <v>902862</v>
      </c>
    </row>
    <row r="126" spans="1:20" x14ac:dyDescent="0.3">
      <c r="A126" s="112">
        <f>'Data Input'!A126</f>
        <v>45048</v>
      </c>
      <c r="B126" s="172">
        <f>('Data Input'!B126-'Data Input'!B125)</f>
        <v>54059</v>
      </c>
      <c r="C126" s="172">
        <f>('Data Input'!C126-'Data Input'!C125)</f>
        <v>17871</v>
      </c>
      <c r="D126" s="172">
        <f>('Data Input'!D126-'Data Input'!D125)</f>
        <v>-256778</v>
      </c>
      <c r="E126" s="172">
        <f>('Data Input'!E126-'Data Input'!E125)</f>
        <v>21754</v>
      </c>
      <c r="F126" s="172">
        <f>('Data Input'!F126-'Data Input'!F125)</f>
        <v>0</v>
      </c>
      <c r="G126" s="172">
        <f>('Data Input'!G126-'Data Input'!G125)</f>
        <v>5077</v>
      </c>
      <c r="H126" s="172">
        <f>('Data Input'!H126-'Data Input'!H125)</f>
        <v>37809</v>
      </c>
      <c r="I126" s="172">
        <f>('Data Input'!J126-'Data Input'!J125)</f>
        <v>65890</v>
      </c>
      <c r="J126" s="172">
        <f>('Data Input'!K126-'Data Input'!K125)</f>
        <v>140000</v>
      </c>
      <c r="K126" s="172">
        <f>('Data Input'!L126-'Data Input'!L125)</f>
        <v>100380</v>
      </c>
      <c r="L126" s="172">
        <f>('Data Input'!M126-'Data Input'!M125)</f>
        <v>85341</v>
      </c>
      <c r="M126" s="172">
        <f>('Data Input'!N126-'Data Input'!N125)</f>
        <v>43811</v>
      </c>
      <c r="N126" s="172">
        <f>('Data Input'!O126-'Data Input'!O125)</f>
        <v>165560</v>
      </c>
      <c r="O126" s="172">
        <f>('Data Input'!P126-'Data Input'!P125)</f>
        <v>7661</v>
      </c>
      <c r="P126" s="172">
        <f>('Data Input'!U126-'Data Input'!U125)</f>
        <v>11539</v>
      </c>
      <c r="Q126" s="172">
        <f>('Data Input'!T126-'Data Input'!T125)</f>
        <v>36334</v>
      </c>
      <c r="R126" s="172">
        <f t="shared" si="2"/>
        <v>536308</v>
      </c>
      <c r="S126" s="172">
        <f>('Data Input'!X126-'Data Input'!X125)</f>
        <v>0</v>
      </c>
      <c r="T126" s="172">
        <f t="shared" si="3"/>
        <v>536308</v>
      </c>
    </row>
    <row r="127" spans="1:20" x14ac:dyDescent="0.3">
      <c r="A127" s="112">
        <f>'Data Input'!A127</f>
        <v>45055</v>
      </c>
      <c r="B127" s="172">
        <f>('Data Input'!B127-'Data Input'!B126)</f>
        <v>62036</v>
      </c>
      <c r="C127" s="172">
        <f>('Data Input'!C127-'Data Input'!C126)</f>
        <v>22804</v>
      </c>
      <c r="D127" s="172">
        <f>('Data Input'!D127-'Data Input'!D126)</f>
        <v>291682</v>
      </c>
      <c r="E127" s="172">
        <f>('Data Input'!E127-'Data Input'!E126)</f>
        <v>97167</v>
      </c>
      <c r="F127" s="172" t="e">
        <f>('Data Input'!F127-'Data Input'!F126)</f>
        <v>#VALUE!</v>
      </c>
      <c r="G127" s="172">
        <f>('Data Input'!G127-'Data Input'!G126)</f>
        <v>0</v>
      </c>
      <c r="H127" s="172">
        <f>('Data Input'!H127-'Data Input'!H126)</f>
        <v>43101</v>
      </c>
      <c r="I127" s="172">
        <f>('Data Input'!J127-'Data Input'!J126)</f>
        <v>71824</v>
      </c>
      <c r="J127" s="172">
        <f>('Data Input'!K127-'Data Input'!K126)</f>
        <v>20786</v>
      </c>
      <c r="K127" s="172">
        <f>('Data Input'!L127-'Data Input'!L126)</f>
        <v>114560</v>
      </c>
      <c r="L127" s="172">
        <f>('Data Input'!M127-'Data Input'!M126)</f>
        <v>95732</v>
      </c>
      <c r="M127" s="172">
        <f>('Data Input'!N127-'Data Input'!N126)</f>
        <v>51154</v>
      </c>
      <c r="N127" s="172">
        <f>('Data Input'!O127-'Data Input'!O126)</f>
        <v>191129</v>
      </c>
      <c r="O127" s="172">
        <f>('Data Input'!P127-'Data Input'!P126)</f>
        <v>5364</v>
      </c>
      <c r="P127" s="172">
        <f>('Data Input'!U127-'Data Input'!U126)</f>
        <v>13128</v>
      </c>
      <c r="Q127" s="172">
        <f>('Data Input'!T127-'Data Input'!T126)</f>
        <v>46724</v>
      </c>
      <c r="R127" s="172" t="e">
        <f>SUM(B127:Q127)</f>
        <v>#VALUE!</v>
      </c>
      <c r="S127" s="172">
        <f>('Data Input'!X127-'Data Input'!X126)</f>
        <v>0</v>
      </c>
      <c r="T127" s="172" t="e">
        <f>R127-S127</f>
        <v>#VALUE!</v>
      </c>
    </row>
    <row r="128" spans="1:20" x14ac:dyDescent="0.3">
      <c r="A128" s="112">
        <f>'Data Input'!A128</f>
        <v>45062</v>
      </c>
      <c r="B128" s="172" t="e">
        <f>('Data Input'!#REF!-'Data Input'!B127)</f>
        <v>#REF!</v>
      </c>
      <c r="C128" s="172" t="e">
        <f>('Data Input'!#REF!-'Data Input'!C127)</f>
        <v>#REF!</v>
      </c>
      <c r="D128" s="172" t="e">
        <f>('Data Input'!#REF!-'Data Input'!D127)</f>
        <v>#REF!</v>
      </c>
      <c r="E128" s="172" t="e">
        <f>('Data Input'!#REF!-'Data Input'!E127)</f>
        <v>#REF!</v>
      </c>
      <c r="F128" s="172" t="e">
        <f>('Data Input'!#REF!-'Data Input'!F127)</f>
        <v>#REF!</v>
      </c>
      <c r="G128" s="172" t="e">
        <f>('Data Input'!#REF!-'Data Input'!G127)</f>
        <v>#REF!</v>
      </c>
      <c r="H128" s="172" t="e">
        <f>('Data Input'!#REF!-'Data Input'!H127)</f>
        <v>#REF!</v>
      </c>
      <c r="I128" s="172" t="e">
        <f>('Data Input'!#REF!-'Data Input'!J127)</f>
        <v>#REF!</v>
      </c>
      <c r="J128" s="172" t="e">
        <f>('Data Input'!#REF!-'Data Input'!K127)</f>
        <v>#REF!</v>
      </c>
      <c r="K128" s="172" t="e">
        <f>('Data Input'!#REF!-'Data Input'!L127)</f>
        <v>#REF!</v>
      </c>
      <c r="L128" s="172" t="e">
        <f>('Data Input'!#REF!-'Data Input'!M127)</f>
        <v>#REF!</v>
      </c>
      <c r="M128" s="172" t="e">
        <f>('Data Input'!#REF!-'Data Input'!N127)</f>
        <v>#REF!</v>
      </c>
      <c r="N128" s="172" t="e">
        <f>('Data Input'!#REF!-'Data Input'!O127)</f>
        <v>#REF!</v>
      </c>
      <c r="O128" s="172" t="e">
        <f>('Data Input'!#REF!-'Data Input'!P127)</f>
        <v>#REF!</v>
      </c>
      <c r="P128" s="172" t="e">
        <f>('Data Input'!#REF!-'Data Input'!U127)</f>
        <v>#REF!</v>
      </c>
      <c r="Q128" s="172" t="e">
        <f>('Data Input'!#REF!-'Data Input'!T127)</f>
        <v>#REF!</v>
      </c>
      <c r="R128" s="172" t="e">
        <f t="shared" si="2"/>
        <v>#REF!</v>
      </c>
      <c r="S128" s="172">
        <f>('Data Input'!X128-'Data Input'!X127)</f>
        <v>0</v>
      </c>
      <c r="T128" s="172" t="e">
        <f t="shared" si="3"/>
        <v>#REF!</v>
      </c>
    </row>
    <row r="129" spans="1:20" x14ac:dyDescent="0.3">
      <c r="A129" s="112">
        <f>'Data Input'!A129</f>
        <v>45069</v>
      </c>
      <c r="B129" s="172" t="e">
        <f>('Data Input'!B129-'Data Input'!#REF!)</f>
        <v>#REF!</v>
      </c>
      <c r="C129" s="172" t="e">
        <f>('Data Input'!C129-'Data Input'!#REF!)</f>
        <v>#REF!</v>
      </c>
      <c r="D129" s="172" t="e">
        <f>('Data Input'!D129-'Data Input'!#REF!)</f>
        <v>#REF!</v>
      </c>
      <c r="E129" s="172" t="e">
        <f>('Data Input'!E129-'Data Input'!#REF!)</f>
        <v>#REF!</v>
      </c>
      <c r="F129" s="172" t="e">
        <f>('Data Input'!F129-'Data Input'!#REF!)</f>
        <v>#VALUE!</v>
      </c>
      <c r="G129" s="172" t="e">
        <f>('Data Input'!G129-'Data Input'!#REF!)</f>
        <v>#REF!</v>
      </c>
      <c r="H129" s="172" t="e">
        <f>('Data Input'!H129-'Data Input'!#REF!)</f>
        <v>#REF!</v>
      </c>
      <c r="I129" s="172" t="e">
        <f>('Data Input'!J129-'Data Input'!#REF!)</f>
        <v>#REF!</v>
      </c>
      <c r="J129" s="172" t="e">
        <f>('Data Input'!K129-'Data Input'!#REF!)</f>
        <v>#REF!</v>
      </c>
      <c r="K129" s="172" t="e">
        <f>('Data Input'!L129-'Data Input'!#REF!)</f>
        <v>#REF!</v>
      </c>
      <c r="L129" s="172" t="e">
        <f>('Data Input'!M129-'Data Input'!#REF!)</f>
        <v>#REF!</v>
      </c>
      <c r="M129" s="172" t="e">
        <f>('Data Input'!N129-'Data Input'!#REF!)</f>
        <v>#REF!</v>
      </c>
      <c r="N129" s="172" t="e">
        <f>('Data Input'!O129-'Data Input'!#REF!)</f>
        <v>#REF!</v>
      </c>
      <c r="O129" s="172" t="e">
        <f>('Data Input'!P129-'Data Input'!#REF!)</f>
        <v>#REF!</v>
      </c>
      <c r="P129" s="172" t="e">
        <f>('Data Input'!U129-'Data Input'!#REF!)</f>
        <v>#REF!</v>
      </c>
      <c r="Q129" s="172" t="e">
        <f>('Data Input'!T129-'Data Input'!#REF!)</f>
        <v>#REF!</v>
      </c>
      <c r="R129" s="172" t="e">
        <f t="shared" si="2"/>
        <v>#REF!</v>
      </c>
      <c r="S129" s="172">
        <f>('Data Input'!X129-'Data Input'!X128)</f>
        <v>0</v>
      </c>
      <c r="T129" s="172" t="e">
        <f t="shared" si="3"/>
        <v>#REF!</v>
      </c>
    </row>
    <row r="130" spans="1:20" x14ac:dyDescent="0.3">
      <c r="A130" s="112">
        <f>'Data Input'!A130</f>
        <v>45076</v>
      </c>
      <c r="B130" s="172">
        <f>('Data Input'!B130-'Data Input'!B129)</f>
        <v>71036</v>
      </c>
      <c r="C130" s="172">
        <f>('Data Input'!C130-'Data Input'!C129)</f>
        <v>25544</v>
      </c>
      <c r="D130" s="172">
        <f>('Data Input'!D130-'Data Input'!D129)</f>
        <v>200</v>
      </c>
      <c r="E130" s="172">
        <f>('Data Input'!E130-'Data Input'!E129)</f>
        <v>98195</v>
      </c>
      <c r="F130" s="172" t="e">
        <f>('Data Input'!F130-'Data Input'!F129)</f>
        <v>#VALUE!</v>
      </c>
      <c r="G130" s="172">
        <f>('Data Input'!G130-'Data Input'!G129)</f>
        <v>14673</v>
      </c>
      <c r="H130" s="172">
        <f>('Data Input'!H130-'Data Input'!H129)</f>
        <v>35660</v>
      </c>
      <c r="I130" s="172">
        <f>('Data Input'!J130-'Data Input'!J129)</f>
        <v>79594</v>
      </c>
      <c r="J130" s="172">
        <f>('Data Input'!K130-'Data Input'!K129)</f>
        <v>50342</v>
      </c>
      <c r="K130" s="172">
        <f>('Data Input'!L130-'Data Input'!L129)</f>
        <v>171510</v>
      </c>
      <c r="L130" s="172">
        <f>('Data Input'!M130-'Data Input'!M129)</f>
        <v>93904</v>
      </c>
      <c r="M130" s="172">
        <f>('Data Input'!N130-'Data Input'!N129)</f>
        <v>53196</v>
      </c>
      <c r="N130" s="172">
        <f>('Data Input'!O130-'Data Input'!O129)</f>
        <v>223296</v>
      </c>
      <c r="O130" s="172">
        <f>('Data Input'!P130-'Data Input'!P129)</f>
        <v>3630</v>
      </c>
      <c r="P130" s="172">
        <f>('Data Input'!U130-'Data Input'!U129)</f>
        <v>2728</v>
      </c>
      <c r="Q130" s="172">
        <f>('Data Input'!T130-'Data Input'!T129)</f>
        <v>61968</v>
      </c>
      <c r="R130" s="172" t="e">
        <f t="shared" si="2"/>
        <v>#VALUE!</v>
      </c>
      <c r="S130" s="172">
        <f>('Data Input'!X130-'Data Input'!X129)</f>
        <v>0</v>
      </c>
      <c r="T130" s="172" t="e">
        <f t="shared" si="3"/>
        <v>#VALUE!</v>
      </c>
    </row>
    <row r="131" spans="1:20" x14ac:dyDescent="0.3">
      <c r="A131" s="112">
        <f>'Data Input'!A131</f>
        <v>45083</v>
      </c>
      <c r="B131" s="172">
        <f>('Data Input'!B131-'Data Input'!B130)</f>
        <v>84476</v>
      </c>
      <c r="C131" s="172">
        <f>('Data Input'!C131-'Data Input'!C130)</f>
        <v>19459</v>
      </c>
      <c r="D131" s="172">
        <f>('Data Input'!D131-'Data Input'!D130)</f>
        <v>0</v>
      </c>
      <c r="E131" s="172">
        <f>('Data Input'!E131-'Data Input'!E130)</f>
        <v>97333</v>
      </c>
      <c r="F131" s="172" t="e">
        <f>('Data Input'!F131-'Data Input'!F130)</f>
        <v>#VALUE!</v>
      </c>
      <c r="G131" s="172">
        <f>('Data Input'!G131-'Data Input'!G130)</f>
        <v>14057</v>
      </c>
      <c r="H131" s="172">
        <f>('Data Input'!H131-'Data Input'!H130)</f>
        <v>34460</v>
      </c>
      <c r="I131" s="172">
        <f>('Data Input'!J131-'Data Input'!J130)</f>
        <v>59850</v>
      </c>
      <c r="J131" s="172">
        <f>('Data Input'!K131-'Data Input'!K130)</f>
        <v>50091</v>
      </c>
      <c r="K131" s="172">
        <f>('Data Input'!L131-'Data Input'!L130)</f>
        <v>139790</v>
      </c>
      <c r="L131" s="172">
        <f>('Data Input'!M131-'Data Input'!M130)</f>
        <v>78992</v>
      </c>
      <c r="M131" s="172">
        <f>('Data Input'!N131-'Data Input'!N130)</f>
        <v>43968</v>
      </c>
      <c r="N131" s="172">
        <f>('Data Input'!O131-'Data Input'!O130)</f>
        <v>175704</v>
      </c>
      <c r="O131" s="172">
        <f>('Data Input'!P131-'Data Input'!P130)</f>
        <v>926</v>
      </c>
      <c r="P131" s="172">
        <f>('Data Input'!U131-'Data Input'!U130)</f>
        <v>2463</v>
      </c>
      <c r="Q131" s="172">
        <f>('Data Input'!T131-'Data Input'!T130)</f>
        <v>32203</v>
      </c>
      <c r="R131" s="172" t="e">
        <f t="shared" si="2"/>
        <v>#VALUE!</v>
      </c>
      <c r="S131" s="172">
        <f>('Data Input'!X131-'Data Input'!X130)</f>
        <v>0</v>
      </c>
      <c r="T131" s="172" t="e">
        <f t="shared" si="3"/>
        <v>#VALUE!</v>
      </c>
    </row>
    <row r="132" spans="1:20" x14ac:dyDescent="0.3">
      <c r="A132" s="112">
        <f>'Data Input'!A132</f>
        <v>45090</v>
      </c>
      <c r="B132" s="172">
        <f>('Data Input'!B132-'Data Input'!B131)</f>
        <v>113400</v>
      </c>
      <c r="C132" s="172">
        <f>('Data Input'!C132-'Data Input'!C131)</f>
        <v>19927</v>
      </c>
      <c r="D132" s="172">
        <f>('Data Input'!D132-'Data Input'!D131)</f>
        <v>0</v>
      </c>
      <c r="E132" s="172">
        <f>('Data Input'!E132-'Data Input'!E131)</f>
        <v>102567</v>
      </c>
      <c r="F132" s="172" t="e">
        <f>('Data Input'!F132-'Data Input'!F131)</f>
        <v>#VALUE!</v>
      </c>
      <c r="G132" s="172">
        <f>('Data Input'!G132-'Data Input'!G131)</f>
        <v>14241</v>
      </c>
      <c r="H132" s="172">
        <f>('Data Input'!H132-'Data Input'!H131)</f>
        <v>36320</v>
      </c>
      <c r="I132" s="172">
        <f>('Data Input'!J132-'Data Input'!J131)</f>
        <v>71773</v>
      </c>
      <c r="J132" s="172">
        <f>('Data Input'!K132-'Data Input'!K131)</f>
        <v>29964</v>
      </c>
      <c r="K132" s="172">
        <f>('Data Input'!L132-'Data Input'!L131)</f>
        <v>143610</v>
      </c>
      <c r="L132" s="172">
        <f>('Data Input'!M132-'Data Input'!M131)</f>
        <v>97283</v>
      </c>
      <c r="M132" s="172">
        <f>('Data Input'!N132-'Data Input'!N131)</f>
        <v>53032</v>
      </c>
      <c r="N132" s="172">
        <f>('Data Input'!O132-'Data Input'!O131)</f>
        <v>215141</v>
      </c>
      <c r="O132" s="172">
        <f>('Data Input'!P132-'Data Input'!P131)</f>
        <v>6609</v>
      </c>
      <c r="P132" s="172">
        <f>('Data Input'!U132-'Data Input'!U131)</f>
        <v>10201</v>
      </c>
      <c r="Q132" s="172">
        <f>('Data Input'!T132-'Data Input'!T131)</f>
        <v>47007</v>
      </c>
      <c r="R132" s="172" t="e">
        <f t="shared" si="2"/>
        <v>#VALUE!</v>
      </c>
      <c r="S132" s="172">
        <f>('Data Input'!X132-'Data Input'!X131)</f>
        <v>0</v>
      </c>
      <c r="T132" s="172" t="e">
        <f t="shared" si="3"/>
        <v>#VALUE!</v>
      </c>
    </row>
    <row r="133" spans="1:20" x14ac:dyDescent="0.3">
      <c r="A133" s="112">
        <f>'Data Input'!A133</f>
        <v>45095</v>
      </c>
      <c r="B133" s="172">
        <f>('Data Input'!B133-'Data Input'!B132)</f>
        <v>102948</v>
      </c>
      <c r="C133" s="172">
        <f>('Data Input'!C133-'Data Input'!C132)</f>
        <v>-110089</v>
      </c>
      <c r="D133" s="172">
        <f>('Data Input'!D133-'Data Input'!D132)</f>
        <v>0</v>
      </c>
      <c r="E133" s="172">
        <f>('Data Input'!E133-'Data Input'!E132)</f>
        <v>14086</v>
      </c>
      <c r="F133" s="172" t="e">
        <f>('Data Input'!F133-'Data Input'!F132)</f>
        <v>#VALUE!</v>
      </c>
      <c r="G133" s="172">
        <f>('Data Input'!G133-'Data Input'!G132)</f>
        <v>9867</v>
      </c>
      <c r="H133" s="172">
        <f>('Data Input'!H133-'Data Input'!H132)</f>
        <v>3480</v>
      </c>
      <c r="I133" s="172">
        <f>('Data Input'!J133-'Data Input'!J132)</f>
        <v>49394</v>
      </c>
      <c r="J133" s="172">
        <f>('Data Input'!K133-'Data Input'!K132)</f>
        <v>20840</v>
      </c>
      <c r="K133" s="172">
        <f>('Data Input'!L133-'Data Input'!L132)</f>
        <v>128970</v>
      </c>
      <c r="L133" s="172">
        <f>('Data Input'!M133-'Data Input'!M132)</f>
        <v>68514</v>
      </c>
      <c r="M133" s="172">
        <f>('Data Input'!N133-'Data Input'!N132)</f>
        <v>37419</v>
      </c>
      <c r="N133" s="172">
        <f>('Data Input'!O133-'Data Input'!O132)</f>
        <v>147514</v>
      </c>
      <c r="O133" s="172">
        <f>('Data Input'!P133-'Data Input'!P132)</f>
        <v>5418</v>
      </c>
      <c r="P133" s="172">
        <f>('Data Input'!U133-'Data Input'!U132)</f>
        <v>10719</v>
      </c>
      <c r="Q133" s="172">
        <f>('Data Input'!T133-'Data Input'!T132)</f>
        <v>34090</v>
      </c>
      <c r="R133" s="172" t="e">
        <f t="shared" si="2"/>
        <v>#VALUE!</v>
      </c>
      <c r="S133" s="172">
        <f>('Data Input'!X133-'Data Input'!X132)</f>
        <v>0</v>
      </c>
      <c r="T133" s="172" t="e">
        <f t="shared" si="3"/>
        <v>#VALUE!</v>
      </c>
    </row>
    <row r="134" spans="1:20" x14ac:dyDescent="0.3">
      <c r="A134" s="112" t="e">
        <f>'Data Input'!#REF!</f>
        <v>#REF!</v>
      </c>
      <c r="B134" s="172" t="e">
        <f>('Data Input'!#REF!-'Data Input'!B133)</f>
        <v>#REF!</v>
      </c>
      <c r="C134" s="172" t="e">
        <f>('Data Input'!#REF!-'Data Input'!C133)</f>
        <v>#REF!</v>
      </c>
      <c r="D134" s="172" t="e">
        <f>('Data Input'!#REF!-'Data Input'!D133)</f>
        <v>#REF!</v>
      </c>
      <c r="E134" s="172" t="e">
        <f>('Data Input'!#REF!-'Data Input'!E133)</f>
        <v>#REF!</v>
      </c>
      <c r="F134" s="172" t="e">
        <f>('Data Input'!#REF!-'Data Input'!F133)</f>
        <v>#REF!</v>
      </c>
      <c r="G134" s="172" t="e">
        <f>('Data Input'!#REF!-'Data Input'!G133)</f>
        <v>#REF!</v>
      </c>
      <c r="H134" s="172" t="e">
        <f>('Data Input'!#REF!-'Data Input'!H133)</f>
        <v>#REF!</v>
      </c>
      <c r="I134" s="172" t="e">
        <f>('Data Input'!#REF!-'Data Input'!J133)</f>
        <v>#REF!</v>
      </c>
      <c r="J134" s="172" t="e">
        <f>('Data Input'!#REF!-'Data Input'!K133)</f>
        <v>#REF!</v>
      </c>
      <c r="K134" s="172" t="e">
        <f>('Data Input'!#REF!-'Data Input'!L133)</f>
        <v>#REF!</v>
      </c>
      <c r="L134" s="172" t="e">
        <f>('Data Input'!#REF!-'Data Input'!M133)</f>
        <v>#REF!</v>
      </c>
      <c r="M134" s="172" t="e">
        <f>('Data Input'!#REF!-'Data Input'!N133)</f>
        <v>#REF!</v>
      </c>
      <c r="N134" s="172" t="e">
        <f>('Data Input'!#REF!-'Data Input'!O133)</f>
        <v>#REF!</v>
      </c>
      <c r="O134" s="172" t="e">
        <f>('Data Input'!#REF!-'Data Input'!P133)</f>
        <v>#REF!</v>
      </c>
      <c r="P134" s="172" t="e">
        <f>('Data Input'!#REF!-'Data Input'!U133)</f>
        <v>#REF!</v>
      </c>
      <c r="Q134" s="172" t="e">
        <f>('Data Input'!#REF!-'Data Input'!T133)</f>
        <v>#REF!</v>
      </c>
      <c r="R134" s="172" t="e">
        <f t="shared" ref="R134:R139" si="6">SUM(B134:Q134)</f>
        <v>#REF!</v>
      </c>
      <c r="S134" s="172" t="e">
        <f>('Data Input'!#REF!-'Data Input'!X133)</f>
        <v>#REF!</v>
      </c>
      <c r="T134" s="172" t="e">
        <f t="shared" ref="T134:T139" si="7">R134-S134</f>
        <v>#REF!</v>
      </c>
    </row>
    <row r="135" spans="1:20" x14ac:dyDescent="0.3">
      <c r="A135" s="112">
        <f>'Data Input'!A134</f>
        <v>45111</v>
      </c>
      <c r="B135" s="172" t="e">
        <f>('Data Input'!B134-'Data Input'!#REF!)</f>
        <v>#REF!</v>
      </c>
      <c r="C135" s="172" t="e">
        <f>('Data Input'!C134-'Data Input'!#REF!)</f>
        <v>#REF!</v>
      </c>
      <c r="D135" s="172" t="e">
        <f>('Data Input'!D134-'Data Input'!#REF!)</f>
        <v>#REF!</v>
      </c>
      <c r="E135" s="172" t="e">
        <f>('Data Input'!E134-'Data Input'!#REF!)</f>
        <v>#REF!</v>
      </c>
      <c r="F135" s="172" t="e">
        <f>('Data Input'!F134-'Data Input'!#REF!)</f>
        <v>#VALUE!</v>
      </c>
      <c r="G135" s="172" t="e">
        <f>('Data Input'!G134-'Data Input'!#REF!)</f>
        <v>#REF!</v>
      </c>
      <c r="H135" s="172" t="e">
        <f>('Data Input'!H134-'Data Input'!#REF!)</f>
        <v>#REF!</v>
      </c>
      <c r="I135" s="172" t="e">
        <f>('Data Input'!J134-'Data Input'!#REF!)</f>
        <v>#REF!</v>
      </c>
      <c r="J135" s="172" t="e">
        <f>('Data Input'!K134-'Data Input'!#REF!)</f>
        <v>#REF!</v>
      </c>
      <c r="K135" s="172" t="e">
        <f>('Data Input'!L134-'Data Input'!#REF!)</f>
        <v>#REF!</v>
      </c>
      <c r="L135" s="172" t="e">
        <f>('Data Input'!M134-'Data Input'!#REF!)</f>
        <v>#REF!</v>
      </c>
      <c r="M135" s="172" t="e">
        <f>('Data Input'!N134-'Data Input'!#REF!)</f>
        <v>#REF!</v>
      </c>
      <c r="N135" s="172" t="e">
        <f>('Data Input'!O134-'Data Input'!#REF!)</f>
        <v>#REF!</v>
      </c>
      <c r="O135" s="172" t="e">
        <f>('Data Input'!P134-'Data Input'!#REF!)</f>
        <v>#REF!</v>
      </c>
      <c r="P135" s="172" t="e">
        <f>('Data Input'!U134-'Data Input'!#REF!)</f>
        <v>#REF!</v>
      </c>
      <c r="Q135" s="172" t="e">
        <f>('Data Input'!T134-'Data Input'!#REF!)</f>
        <v>#REF!</v>
      </c>
      <c r="R135" s="172" t="e">
        <f t="shared" si="6"/>
        <v>#REF!</v>
      </c>
      <c r="S135" s="172" t="e">
        <f>('Data Input'!X134-'Data Input'!#REF!)</f>
        <v>#REF!</v>
      </c>
      <c r="T135" s="172" t="e">
        <f t="shared" si="7"/>
        <v>#REF!</v>
      </c>
    </row>
    <row r="136" spans="1:20" x14ac:dyDescent="0.3">
      <c r="A136" s="112">
        <f>'Data Input'!A135</f>
        <v>45119</v>
      </c>
      <c r="B136" s="172">
        <f>('Data Input'!B135-'Data Input'!B134)</f>
        <v>0</v>
      </c>
      <c r="C136" s="172">
        <f>('Data Input'!C135-'Data Input'!C134)</f>
        <v>47072</v>
      </c>
      <c r="D136" s="172">
        <f>('Data Input'!D135-'Data Input'!D134)</f>
        <v>56990</v>
      </c>
      <c r="E136" s="172">
        <f>('Data Input'!E135-'Data Input'!E134)</f>
        <v>-98699</v>
      </c>
      <c r="F136" s="172" t="e">
        <f>('Data Input'!F135-'Data Input'!F134)</f>
        <v>#VALUE!</v>
      </c>
      <c r="G136" s="172">
        <f>('Data Input'!G135-'Data Input'!G134)</f>
        <v>6253</v>
      </c>
      <c r="H136" s="172">
        <f>('Data Input'!H135-'Data Input'!H134)</f>
        <v>37200</v>
      </c>
      <c r="I136" s="172">
        <f>('Data Input'!J135-'Data Input'!J134)</f>
        <v>53125</v>
      </c>
      <c r="J136" s="172">
        <f>('Data Input'!K135-'Data Input'!K134)</f>
        <v>-4600</v>
      </c>
      <c r="K136" s="172">
        <f>('Data Input'!L135-'Data Input'!L134)</f>
        <v>208580</v>
      </c>
      <c r="L136" s="172">
        <f>('Data Input'!M135-'Data Input'!M134)</f>
        <v>107121</v>
      </c>
      <c r="M136" s="172">
        <f>('Data Input'!N135-'Data Input'!N134)</f>
        <v>59445</v>
      </c>
      <c r="N136" s="172">
        <f>('Data Input'!O135-'Data Input'!O134)</f>
        <v>240939</v>
      </c>
      <c r="O136" s="172">
        <f>('Data Input'!P135-'Data Input'!P134)</f>
        <v>11482</v>
      </c>
      <c r="P136" s="172">
        <f>('Data Input'!U135-'Data Input'!U134)</f>
        <v>17904</v>
      </c>
      <c r="Q136" s="172">
        <f>('Data Input'!T135-'Data Input'!T134)</f>
        <v>57590</v>
      </c>
      <c r="R136" s="172" t="e">
        <f t="shared" si="6"/>
        <v>#VALUE!</v>
      </c>
      <c r="S136" s="172">
        <f>('Data Input'!X135-'Data Input'!X134)</f>
        <v>832500</v>
      </c>
      <c r="T136" s="172" t="e">
        <f t="shared" si="7"/>
        <v>#VALUE!</v>
      </c>
    </row>
    <row r="137" spans="1:20" x14ac:dyDescent="0.3">
      <c r="A137" s="112">
        <f>'Data Input'!A136</f>
        <v>45125</v>
      </c>
      <c r="B137" s="172">
        <f>('Data Input'!B136-'Data Input'!B135)</f>
        <v>0</v>
      </c>
      <c r="C137" s="172">
        <f>('Data Input'!C136-'Data Input'!C135)</f>
        <v>19288</v>
      </c>
      <c r="D137" s="172">
        <f>('Data Input'!D136-'Data Input'!D135)</f>
        <v>29560</v>
      </c>
      <c r="E137" s="172">
        <f>('Data Input'!E136-'Data Input'!E135)</f>
        <v>12886</v>
      </c>
      <c r="F137" s="172" t="e">
        <f>('Data Input'!F136-'Data Input'!F135)</f>
        <v>#VALUE!</v>
      </c>
      <c r="G137" s="172">
        <f>('Data Input'!G136-'Data Input'!G135)</f>
        <v>7318</v>
      </c>
      <c r="H137" s="172">
        <f>('Data Input'!H136-'Data Input'!H135)</f>
        <v>27680</v>
      </c>
      <c r="I137" s="172">
        <f>('Data Input'!J136-'Data Input'!J135)</f>
        <v>32438</v>
      </c>
      <c r="J137" s="172">
        <f>('Data Input'!K136-'Data Input'!K135)</f>
        <v>26109</v>
      </c>
      <c r="K137" s="172">
        <f>('Data Input'!L136-'Data Input'!L135)</f>
        <v>159530</v>
      </c>
      <c r="L137" s="172">
        <f>('Data Input'!M136-'Data Input'!M135)</f>
        <v>82530</v>
      </c>
      <c r="M137" s="172">
        <f>('Data Input'!N136-'Data Input'!N135)</f>
        <v>44125</v>
      </c>
      <c r="N137" s="172">
        <f>('Data Input'!O136-'Data Input'!O135)</f>
        <v>181097</v>
      </c>
      <c r="O137" s="172">
        <f>('Data Input'!P136-'Data Input'!P135)</f>
        <v>9039</v>
      </c>
      <c r="P137" s="172">
        <f>('Data Input'!U136-'Data Input'!U135)</f>
        <v>23616</v>
      </c>
      <c r="Q137" s="172">
        <f>('Data Input'!T136-'Data Input'!T135)</f>
        <v>44788</v>
      </c>
      <c r="R137" s="172" t="e">
        <f t="shared" si="6"/>
        <v>#VALUE!</v>
      </c>
      <c r="S137" s="172">
        <f>('Data Input'!X136-'Data Input'!X135)</f>
        <v>605800</v>
      </c>
      <c r="T137" s="172" t="e">
        <f t="shared" si="7"/>
        <v>#VALUE!</v>
      </c>
    </row>
    <row r="138" spans="1:20" x14ac:dyDescent="0.3">
      <c r="A138" s="112">
        <f>'Data Input'!A137</f>
        <v>45132</v>
      </c>
      <c r="B138" s="172">
        <f>('Data Input'!B137-'Data Input'!B136)</f>
        <v>146113</v>
      </c>
      <c r="C138" s="172">
        <f>('Data Input'!C137-'Data Input'!C136)</f>
        <v>15473</v>
      </c>
      <c r="D138" s="172">
        <f>('Data Input'!D137-'Data Input'!D136)</f>
        <v>17310</v>
      </c>
      <c r="E138" s="172">
        <f>('Data Input'!E137-'Data Input'!E136)</f>
        <v>0</v>
      </c>
      <c r="F138" s="172">
        <f>('Data Input'!F137-'Data Input'!F136)</f>
        <v>0</v>
      </c>
      <c r="G138" s="172">
        <f>('Data Input'!G137-'Data Input'!G136)</f>
        <v>9199</v>
      </c>
      <c r="H138" s="172">
        <f>('Data Input'!H137-'Data Input'!H136)</f>
        <v>32200</v>
      </c>
      <c r="I138" s="172">
        <f>('Data Input'!J137-'Data Input'!J136)</f>
        <v>47615</v>
      </c>
      <c r="J138" s="172">
        <f>('Data Input'!K137-'Data Input'!K136)</f>
        <v>30956</v>
      </c>
      <c r="K138" s="172">
        <f>('Data Input'!L137-'Data Input'!L136)</f>
        <v>193500</v>
      </c>
      <c r="L138" s="172">
        <f>('Data Input'!M137-'Data Input'!M136)</f>
        <v>97143</v>
      </c>
      <c r="M138" s="172">
        <f>('Data Input'!N137-'Data Input'!N136)</f>
        <v>52056</v>
      </c>
      <c r="N138" s="172">
        <f>('Data Input'!O137-'Data Input'!O136)</f>
        <v>215156</v>
      </c>
      <c r="O138" s="172">
        <f>('Data Input'!P137-'Data Input'!P136)</f>
        <v>10973</v>
      </c>
      <c r="P138" s="172">
        <f>('Data Input'!U137-'Data Input'!U136)</f>
        <v>28568</v>
      </c>
      <c r="Q138" s="172">
        <f>('Data Input'!T137-'Data Input'!T136)</f>
        <v>55932</v>
      </c>
      <c r="R138" s="172">
        <f t="shared" si="6"/>
        <v>952194</v>
      </c>
      <c r="S138" s="172">
        <f>('Data Input'!X137-'Data Input'!X136)</f>
        <v>804300</v>
      </c>
      <c r="T138" s="172">
        <f t="shared" si="7"/>
        <v>147894</v>
      </c>
    </row>
    <row r="139" spans="1:20" x14ac:dyDescent="0.3">
      <c r="A139" s="112">
        <f>'Data Input'!A138</f>
        <v>45139</v>
      </c>
      <c r="B139" s="172">
        <f>('Data Input'!B138-'Data Input'!B137)</f>
        <v>166543</v>
      </c>
      <c r="C139" s="172">
        <f>('Data Input'!C138-'Data Input'!C137)</f>
        <v>15168</v>
      </c>
      <c r="D139" s="172">
        <f>('Data Input'!D138-'Data Input'!D137)</f>
        <v>2470</v>
      </c>
      <c r="E139" s="172">
        <f>('Data Input'!E138-'Data Input'!E137)</f>
        <v>96486</v>
      </c>
      <c r="F139" s="172">
        <f>('Data Input'!F138-'Data Input'!F137)</f>
        <v>0</v>
      </c>
      <c r="G139" s="172">
        <f>('Data Input'!G138-'Data Input'!G137)</f>
        <v>9580</v>
      </c>
      <c r="H139" s="172">
        <f>('Data Input'!H138-'Data Input'!H137)</f>
        <v>31070</v>
      </c>
      <c r="I139" s="172">
        <f>('Data Input'!J138-'Data Input'!J137)</f>
        <v>56918</v>
      </c>
      <c r="J139" s="172" t="e">
        <f>('Data Input'!#REF!-'Data Input'!K137)</f>
        <v>#REF!</v>
      </c>
      <c r="K139" s="172">
        <f>('Data Input'!L138-'Data Input'!L137)</f>
        <v>191230</v>
      </c>
      <c r="L139" s="172">
        <f>('Data Input'!M138-'Data Input'!M137)</f>
        <v>96262</v>
      </c>
      <c r="M139" s="172">
        <f>('Data Input'!N138-'Data Input'!N137)</f>
        <v>54862</v>
      </c>
      <c r="N139" s="172">
        <f>('Data Input'!O138-'Data Input'!O137)</f>
        <v>31567</v>
      </c>
      <c r="O139" s="172">
        <f>('Data Input'!P138-'Data Input'!P137)</f>
        <v>10871</v>
      </c>
      <c r="P139" s="172">
        <f>('Data Input'!U138-'Data Input'!U137)</f>
        <v>16122</v>
      </c>
      <c r="Q139" s="172">
        <f>('Data Input'!T138-'Data Input'!T137)</f>
        <v>53960</v>
      </c>
      <c r="R139" s="172" t="e">
        <f t="shared" si="6"/>
        <v>#REF!</v>
      </c>
      <c r="S139" s="172">
        <f>('Data Input'!X138-'Data Input'!X137)</f>
        <v>626800</v>
      </c>
      <c r="T139" s="172" t="e">
        <f t="shared" si="7"/>
        <v>#REF!</v>
      </c>
    </row>
  </sheetData>
  <pageMargins left="0.7" right="0.7" top="0.75" bottom="0.75" header="0.3" footer="0.3"/>
  <pageSetup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1236CC-31E7-4663-B663-16E85C52CC8E}">
  <dimension ref="A1:AJ343"/>
  <sheetViews>
    <sheetView zoomScale="46" zoomScaleNormal="46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L3" sqref="L3:L4"/>
    </sheetView>
  </sheetViews>
  <sheetFormatPr defaultColWidth="17.21875" defaultRowHeight="21" x14ac:dyDescent="0.4"/>
  <cols>
    <col min="1" max="1" width="17.21875" style="141"/>
    <col min="2" max="13" width="17.21875" style="128"/>
    <col min="14" max="14" width="17.21875" style="154"/>
    <col min="15" max="20" width="17.21875" style="128"/>
    <col min="21" max="21" width="17.21875" style="154"/>
    <col min="22" max="23" width="17.21875" style="128"/>
    <col min="24" max="26" width="17.21875" style="154"/>
    <col min="27" max="27" width="17.21875" style="238"/>
    <col min="28" max="16384" width="17.21875" style="128"/>
  </cols>
  <sheetData>
    <row r="1" spans="1:28" s="135" customFormat="1" ht="394.2" x14ac:dyDescent="0.3">
      <c r="A1" s="134"/>
      <c r="B1" s="121" t="s">
        <v>208</v>
      </c>
      <c r="C1" s="121" t="s">
        <v>209</v>
      </c>
      <c r="D1" s="121" t="s">
        <v>211</v>
      </c>
      <c r="E1" s="121" t="s">
        <v>212</v>
      </c>
      <c r="F1" s="121" t="s">
        <v>213</v>
      </c>
      <c r="G1" s="121" t="s">
        <v>214</v>
      </c>
      <c r="H1" s="121" t="s">
        <v>231</v>
      </c>
      <c r="I1" s="121" t="s">
        <v>215</v>
      </c>
      <c r="J1" s="121" t="s">
        <v>216</v>
      </c>
      <c r="K1" s="121" t="s">
        <v>217</v>
      </c>
      <c r="L1" s="121"/>
      <c r="M1" s="121" t="s">
        <v>218</v>
      </c>
      <c r="N1" s="151" t="s">
        <v>219</v>
      </c>
      <c r="O1" s="121" t="s">
        <v>220</v>
      </c>
      <c r="P1" s="121" t="s">
        <v>221</v>
      </c>
      <c r="Q1" s="121" t="s">
        <v>222</v>
      </c>
      <c r="R1" s="121" t="s">
        <v>223</v>
      </c>
      <c r="S1" s="121" t="s">
        <v>224</v>
      </c>
      <c r="T1" s="122" t="s">
        <v>225</v>
      </c>
      <c r="U1" s="151" t="s">
        <v>226</v>
      </c>
      <c r="V1" s="121" t="s">
        <v>227</v>
      </c>
      <c r="W1" s="121" t="s">
        <v>228</v>
      </c>
      <c r="X1" s="151" t="s">
        <v>229</v>
      </c>
      <c r="Y1" s="151" t="s">
        <v>265</v>
      </c>
      <c r="Z1" s="151" t="s">
        <v>264</v>
      </c>
      <c r="AA1" s="235" t="s">
        <v>230</v>
      </c>
      <c r="AB1" s="121" t="s">
        <v>134</v>
      </c>
    </row>
    <row r="2" spans="1:28" s="135" customFormat="1" ht="14.4" x14ac:dyDescent="0.3">
      <c r="A2" s="134"/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51"/>
      <c r="O2" s="121"/>
      <c r="P2" s="121"/>
      <c r="Q2" s="121"/>
      <c r="R2" s="121"/>
      <c r="S2" s="121"/>
      <c r="T2" s="122"/>
      <c r="U2" s="151"/>
      <c r="V2" s="121"/>
      <c r="W2" s="121"/>
      <c r="X2" s="151"/>
      <c r="Y2" s="151"/>
      <c r="Z2" s="151"/>
      <c r="AA2" s="235"/>
    </row>
    <row r="3" spans="1:28" x14ac:dyDescent="0.4">
      <c r="A3" s="136">
        <v>29587</v>
      </c>
      <c r="B3" s="123">
        <v>33000</v>
      </c>
      <c r="C3" s="123">
        <v>6000</v>
      </c>
      <c r="D3" s="123"/>
      <c r="E3" s="123">
        <v>30000</v>
      </c>
      <c r="F3" s="123"/>
      <c r="G3" s="123">
        <v>32000</v>
      </c>
      <c r="H3" s="123"/>
      <c r="I3" s="123"/>
      <c r="J3" s="123">
        <v>4500</v>
      </c>
      <c r="K3" s="123">
        <v>7800</v>
      </c>
      <c r="L3" s="123">
        <f>SUM(B3:K3)</f>
        <v>113300</v>
      </c>
      <c r="M3" s="123"/>
      <c r="N3" s="152"/>
      <c r="O3" s="123"/>
      <c r="P3" s="123"/>
      <c r="Q3" s="123"/>
      <c r="R3" s="123"/>
      <c r="S3" s="123"/>
      <c r="T3" s="124"/>
      <c r="U3" s="152"/>
      <c r="V3" s="123"/>
      <c r="W3" s="123"/>
      <c r="X3" s="152"/>
      <c r="Y3" s="152"/>
      <c r="Z3" s="152"/>
    </row>
    <row r="4" spans="1:28" x14ac:dyDescent="0.4">
      <c r="A4" s="254">
        <v>29952</v>
      </c>
      <c r="B4" s="123">
        <v>30000</v>
      </c>
      <c r="C4" s="123">
        <v>2500</v>
      </c>
      <c r="D4" s="123"/>
      <c r="E4" s="123">
        <v>43000</v>
      </c>
      <c r="F4" s="123"/>
      <c r="G4" s="123">
        <v>41000</v>
      </c>
      <c r="H4" s="123"/>
      <c r="I4" s="123"/>
      <c r="J4" s="123">
        <v>6500</v>
      </c>
      <c r="K4" s="123">
        <v>6800</v>
      </c>
      <c r="L4" s="123">
        <f>SUM(B4:K4)</f>
        <v>129800</v>
      </c>
      <c r="M4" s="123">
        <v>3000</v>
      </c>
      <c r="N4" s="152"/>
      <c r="O4" s="123"/>
      <c r="P4" s="123"/>
      <c r="Q4" s="123"/>
      <c r="R4" s="123"/>
      <c r="S4" s="123"/>
      <c r="T4" s="124"/>
      <c r="U4" s="152"/>
      <c r="V4" s="123"/>
      <c r="W4" s="123"/>
      <c r="X4" s="152"/>
      <c r="Y4" s="152"/>
      <c r="Z4" s="152"/>
    </row>
    <row r="5" spans="1:28" x14ac:dyDescent="0.4">
      <c r="A5" s="136">
        <v>35431</v>
      </c>
      <c r="B5" s="123">
        <v>7100</v>
      </c>
      <c r="C5" s="123">
        <v>12000</v>
      </c>
      <c r="D5" s="123">
        <v>30</v>
      </c>
      <c r="E5" s="123">
        <v>4750</v>
      </c>
      <c r="F5" s="123"/>
      <c r="G5" s="123">
        <v>6790</v>
      </c>
      <c r="H5" s="123"/>
      <c r="I5" s="123"/>
      <c r="J5" s="123">
        <v>6500</v>
      </c>
      <c r="K5" s="123">
        <v>2590</v>
      </c>
      <c r="L5" s="123">
        <f>SUM(B5:K5)</f>
        <v>39760</v>
      </c>
      <c r="M5" s="123">
        <v>1530</v>
      </c>
      <c r="N5" s="152">
        <v>1150</v>
      </c>
      <c r="O5" s="123">
        <v>1140</v>
      </c>
      <c r="P5" s="123">
        <v>17320</v>
      </c>
      <c r="Q5" s="123">
        <v>19040</v>
      </c>
      <c r="R5" s="123">
        <v>45800</v>
      </c>
      <c r="S5" s="123"/>
      <c r="T5" s="124">
        <v>15770</v>
      </c>
      <c r="U5" s="152">
        <v>33720</v>
      </c>
      <c r="V5" s="123">
        <v>30970</v>
      </c>
      <c r="W5" s="123">
        <v>10300</v>
      </c>
      <c r="X5" s="152">
        <v>30</v>
      </c>
      <c r="Y5" s="152"/>
      <c r="Z5" s="152"/>
      <c r="AA5" s="236">
        <f t="shared" ref="AA5:AA68" si="0">SUM(B5:Z5)</f>
        <v>256290</v>
      </c>
    </row>
    <row r="6" spans="1:28" x14ac:dyDescent="0.4">
      <c r="A6" s="136">
        <v>35462</v>
      </c>
      <c r="B6" s="123">
        <v>7290</v>
      </c>
      <c r="C6" s="123">
        <v>17370</v>
      </c>
      <c r="D6" s="123">
        <v>10</v>
      </c>
      <c r="E6" s="123">
        <v>5160</v>
      </c>
      <c r="F6" s="123"/>
      <c r="G6" s="123">
        <v>9590</v>
      </c>
      <c r="H6" s="123"/>
      <c r="I6" s="123"/>
      <c r="J6" s="123">
        <v>6500</v>
      </c>
      <c r="K6" s="123">
        <v>2740</v>
      </c>
      <c r="L6" s="123"/>
      <c r="M6" s="123">
        <v>1760</v>
      </c>
      <c r="N6" s="152">
        <v>1400</v>
      </c>
      <c r="O6" s="123">
        <v>1250</v>
      </c>
      <c r="P6" s="123">
        <v>18100</v>
      </c>
      <c r="Q6" s="123">
        <v>20410</v>
      </c>
      <c r="R6" s="123">
        <v>50540</v>
      </c>
      <c r="S6" s="123"/>
      <c r="T6" s="124">
        <v>15960</v>
      </c>
      <c r="U6" s="152">
        <v>25330</v>
      </c>
      <c r="V6" s="123">
        <v>38680</v>
      </c>
      <c r="W6" s="123">
        <v>11030</v>
      </c>
      <c r="X6" s="152">
        <v>5230</v>
      </c>
      <c r="Y6" s="152"/>
      <c r="Z6" s="152"/>
      <c r="AA6" s="236">
        <f t="shared" si="0"/>
        <v>238350</v>
      </c>
    </row>
    <row r="7" spans="1:28" x14ac:dyDescent="0.4">
      <c r="A7" s="136">
        <v>35490</v>
      </c>
      <c r="B7" s="123">
        <v>6380</v>
      </c>
      <c r="C7" s="123">
        <v>10330</v>
      </c>
      <c r="D7" s="123"/>
      <c r="E7" s="123">
        <v>4770</v>
      </c>
      <c r="F7" s="123"/>
      <c r="G7" s="123">
        <v>6250</v>
      </c>
      <c r="H7" s="123"/>
      <c r="I7" s="123"/>
      <c r="J7" s="123">
        <v>6830</v>
      </c>
      <c r="K7" s="123">
        <v>3240</v>
      </c>
      <c r="L7" s="123"/>
      <c r="M7" s="123">
        <v>1870</v>
      </c>
      <c r="N7" s="152">
        <v>1630</v>
      </c>
      <c r="O7" s="123">
        <v>1160</v>
      </c>
      <c r="P7" s="123">
        <v>18150</v>
      </c>
      <c r="Q7" s="123">
        <v>21390</v>
      </c>
      <c r="R7" s="123">
        <v>51360</v>
      </c>
      <c r="S7" s="123"/>
      <c r="T7" s="124">
        <v>15940</v>
      </c>
      <c r="U7" s="152">
        <v>25330</v>
      </c>
      <c r="V7" s="123">
        <v>38680</v>
      </c>
      <c r="W7" s="123">
        <v>9770</v>
      </c>
      <c r="X7" s="152">
        <v>5580</v>
      </c>
      <c r="Y7" s="152"/>
      <c r="Z7" s="152"/>
      <c r="AA7" s="236">
        <f t="shared" si="0"/>
        <v>228660</v>
      </c>
    </row>
    <row r="8" spans="1:28" x14ac:dyDescent="0.4">
      <c r="A8" s="136">
        <v>35521</v>
      </c>
      <c r="B8" s="123">
        <v>6080</v>
      </c>
      <c r="C8" s="123">
        <v>8320</v>
      </c>
      <c r="D8" s="123"/>
      <c r="E8" s="123">
        <v>3420</v>
      </c>
      <c r="F8" s="123"/>
      <c r="G8" s="123"/>
      <c r="H8" s="123"/>
      <c r="I8" s="123"/>
      <c r="J8" s="123">
        <v>3850</v>
      </c>
      <c r="K8" s="123">
        <v>3140</v>
      </c>
      <c r="L8" s="123"/>
      <c r="M8" s="123">
        <v>2280</v>
      </c>
      <c r="N8" s="152">
        <v>1350</v>
      </c>
      <c r="O8" s="123">
        <v>1030</v>
      </c>
      <c r="P8" s="123">
        <v>17080</v>
      </c>
      <c r="Q8" s="123">
        <v>22910</v>
      </c>
      <c r="R8" s="123">
        <v>54880</v>
      </c>
      <c r="S8" s="123"/>
      <c r="T8" s="124">
        <v>23630</v>
      </c>
      <c r="U8" s="152">
        <v>27660</v>
      </c>
      <c r="V8" s="123">
        <v>39020</v>
      </c>
      <c r="W8" s="123">
        <v>9730</v>
      </c>
      <c r="X8" s="152">
        <v>7180</v>
      </c>
      <c r="Y8" s="152"/>
      <c r="Z8" s="152"/>
      <c r="AA8" s="236">
        <f t="shared" si="0"/>
        <v>231560</v>
      </c>
    </row>
    <row r="9" spans="1:28" x14ac:dyDescent="0.4">
      <c r="A9" s="136">
        <v>35563</v>
      </c>
      <c r="B9" s="123">
        <v>8480</v>
      </c>
      <c r="C9" s="123">
        <v>9040</v>
      </c>
      <c r="D9" s="123"/>
      <c r="E9" s="123">
        <v>2410</v>
      </c>
      <c r="F9" s="123"/>
      <c r="G9" s="123">
        <v>5640</v>
      </c>
      <c r="H9" s="123"/>
      <c r="I9" s="123"/>
      <c r="J9" s="123">
        <v>3680</v>
      </c>
      <c r="K9" s="123"/>
      <c r="L9" s="123"/>
      <c r="M9" s="123">
        <v>2460</v>
      </c>
      <c r="N9" s="152">
        <v>1110</v>
      </c>
      <c r="O9" s="123">
        <v>11700</v>
      </c>
      <c r="P9" s="123">
        <v>18270</v>
      </c>
      <c r="Q9" s="123">
        <v>24680</v>
      </c>
      <c r="R9" s="123">
        <v>56160</v>
      </c>
      <c r="S9" s="123"/>
      <c r="T9" s="124">
        <v>22830</v>
      </c>
      <c r="U9" s="152">
        <v>29700</v>
      </c>
      <c r="V9" s="123">
        <v>38880</v>
      </c>
      <c r="W9" s="123">
        <v>8940</v>
      </c>
      <c r="X9" s="152">
        <v>7170</v>
      </c>
      <c r="Y9" s="152"/>
      <c r="Z9" s="152"/>
      <c r="AA9" s="236">
        <f t="shared" si="0"/>
        <v>251150</v>
      </c>
    </row>
    <row r="10" spans="1:28" x14ac:dyDescent="0.4">
      <c r="A10" s="136">
        <v>35591</v>
      </c>
      <c r="B10" s="123">
        <v>7490</v>
      </c>
      <c r="C10" s="123">
        <v>8600</v>
      </c>
      <c r="D10" s="123"/>
      <c r="E10" s="123">
        <v>2910</v>
      </c>
      <c r="F10" s="123"/>
      <c r="G10" s="123">
        <v>7830</v>
      </c>
      <c r="H10" s="123"/>
      <c r="I10" s="123"/>
      <c r="J10" s="123">
        <v>3430</v>
      </c>
      <c r="K10" s="123">
        <v>2720</v>
      </c>
      <c r="L10" s="123"/>
      <c r="M10" s="123">
        <v>2880</v>
      </c>
      <c r="N10" s="152">
        <v>470</v>
      </c>
      <c r="O10" s="123">
        <v>1050</v>
      </c>
      <c r="P10" s="123">
        <v>14910</v>
      </c>
      <c r="Q10" s="123">
        <v>21850</v>
      </c>
      <c r="R10" s="123">
        <v>48300</v>
      </c>
      <c r="S10" s="123"/>
      <c r="T10" s="124">
        <v>18280</v>
      </c>
      <c r="U10" s="152">
        <v>23040</v>
      </c>
      <c r="V10" s="123">
        <v>34140</v>
      </c>
      <c r="W10" s="123">
        <v>9070</v>
      </c>
      <c r="X10" s="152">
        <v>5570</v>
      </c>
      <c r="Y10" s="152"/>
      <c r="Z10" s="152"/>
      <c r="AA10" s="236">
        <f t="shared" si="0"/>
        <v>212540</v>
      </c>
    </row>
    <row r="11" spans="1:28" x14ac:dyDescent="0.4">
      <c r="A11" s="136">
        <v>35612</v>
      </c>
      <c r="B11" s="123">
        <v>8930</v>
      </c>
      <c r="C11" s="123">
        <v>8980</v>
      </c>
      <c r="D11" s="123"/>
      <c r="E11" s="123">
        <v>1750</v>
      </c>
      <c r="F11" s="123"/>
      <c r="G11" s="123">
        <v>8510</v>
      </c>
      <c r="H11" s="123"/>
      <c r="I11" s="123"/>
      <c r="J11" s="123">
        <v>3840</v>
      </c>
      <c r="K11" s="123">
        <v>3000</v>
      </c>
      <c r="L11" s="123"/>
      <c r="M11" s="123">
        <v>4100</v>
      </c>
      <c r="N11" s="152">
        <v>970</v>
      </c>
      <c r="O11" s="123">
        <v>1170</v>
      </c>
      <c r="P11" s="123">
        <v>19100</v>
      </c>
      <c r="Q11" s="123">
        <v>25150</v>
      </c>
      <c r="R11" s="123">
        <v>104010</v>
      </c>
      <c r="S11" s="123"/>
      <c r="T11" s="124">
        <v>20080</v>
      </c>
      <c r="U11" s="152">
        <v>39880</v>
      </c>
      <c r="V11" s="123">
        <v>51020</v>
      </c>
      <c r="W11" s="123">
        <v>15300</v>
      </c>
      <c r="X11" s="152">
        <v>2930</v>
      </c>
      <c r="Y11" s="152"/>
      <c r="Z11" s="152"/>
      <c r="AA11" s="236">
        <f t="shared" si="0"/>
        <v>318720</v>
      </c>
    </row>
    <row r="12" spans="1:28" x14ac:dyDescent="0.4">
      <c r="A12" s="136">
        <v>35643</v>
      </c>
      <c r="B12" s="123">
        <v>8570</v>
      </c>
      <c r="C12" s="123">
        <v>10510</v>
      </c>
      <c r="D12" s="123"/>
      <c r="E12" s="123">
        <v>910</v>
      </c>
      <c r="F12" s="123"/>
      <c r="G12" s="123">
        <v>4770</v>
      </c>
      <c r="H12" s="123"/>
      <c r="I12" s="123"/>
      <c r="J12" s="123">
        <v>3450</v>
      </c>
      <c r="K12" s="123">
        <v>2980</v>
      </c>
      <c r="L12" s="123"/>
      <c r="M12" s="123">
        <v>3150</v>
      </c>
      <c r="N12" s="152">
        <v>890</v>
      </c>
      <c r="O12" s="123">
        <v>1050</v>
      </c>
      <c r="P12" s="123">
        <v>18560</v>
      </c>
      <c r="Q12" s="123">
        <v>23230</v>
      </c>
      <c r="R12" s="123">
        <v>95660</v>
      </c>
      <c r="S12" s="123"/>
      <c r="T12" s="124">
        <v>19090</v>
      </c>
      <c r="U12" s="152">
        <v>41140</v>
      </c>
      <c r="V12" s="123">
        <v>41510</v>
      </c>
      <c r="W12" s="123">
        <v>1230</v>
      </c>
      <c r="X12" s="152">
        <v>9810</v>
      </c>
      <c r="Y12" s="152"/>
      <c r="Z12" s="152"/>
      <c r="AA12" s="236">
        <f t="shared" si="0"/>
        <v>286510</v>
      </c>
    </row>
    <row r="13" spans="1:28" x14ac:dyDescent="0.4">
      <c r="A13" s="136">
        <v>35674</v>
      </c>
      <c r="B13" s="123">
        <v>8030</v>
      </c>
      <c r="C13" s="123">
        <v>9650</v>
      </c>
      <c r="D13" s="123"/>
      <c r="E13" s="123">
        <v>6230</v>
      </c>
      <c r="F13" s="123"/>
      <c r="G13" s="123">
        <v>6880</v>
      </c>
      <c r="H13" s="123"/>
      <c r="I13" s="123"/>
      <c r="J13" s="123">
        <v>3230</v>
      </c>
      <c r="K13" s="123">
        <v>2910</v>
      </c>
      <c r="L13" s="123"/>
      <c r="M13" s="123">
        <v>2480</v>
      </c>
      <c r="N13" s="152">
        <v>550</v>
      </c>
      <c r="O13" s="123">
        <v>900</v>
      </c>
      <c r="P13" s="123">
        <v>18380</v>
      </c>
      <c r="Q13" s="123">
        <v>21580</v>
      </c>
      <c r="R13" s="123">
        <v>9351</v>
      </c>
      <c r="S13" s="123"/>
      <c r="T13" s="124">
        <v>18110</v>
      </c>
      <c r="U13" s="152">
        <v>41860</v>
      </c>
      <c r="V13" s="123">
        <v>35090</v>
      </c>
      <c r="W13" s="123">
        <v>11580</v>
      </c>
      <c r="X13" s="152">
        <v>4600</v>
      </c>
      <c r="Y13" s="152"/>
      <c r="Z13" s="152"/>
      <c r="AA13" s="236">
        <f t="shared" si="0"/>
        <v>201411</v>
      </c>
    </row>
    <row r="14" spans="1:28" x14ac:dyDescent="0.4">
      <c r="A14" s="136">
        <v>35704</v>
      </c>
      <c r="B14" s="123">
        <v>7990</v>
      </c>
      <c r="C14" s="123">
        <v>8350</v>
      </c>
      <c r="D14" s="123"/>
      <c r="E14" s="123">
        <v>6270</v>
      </c>
      <c r="F14" s="123"/>
      <c r="G14" s="123"/>
      <c r="H14" s="123"/>
      <c r="I14" s="123"/>
      <c r="J14" s="123">
        <v>2880</v>
      </c>
      <c r="K14" s="123">
        <v>2840</v>
      </c>
      <c r="L14" s="123"/>
      <c r="M14" s="123">
        <v>1960</v>
      </c>
      <c r="N14" s="152">
        <v>1410</v>
      </c>
      <c r="O14" s="123">
        <v>870</v>
      </c>
      <c r="P14" s="123">
        <v>20250</v>
      </c>
      <c r="Q14" s="123">
        <v>19880</v>
      </c>
      <c r="R14" s="123">
        <v>102080</v>
      </c>
      <c r="S14" s="123"/>
      <c r="T14" s="124">
        <v>15970</v>
      </c>
      <c r="U14" s="152">
        <v>59870</v>
      </c>
      <c r="V14" s="123">
        <v>34680</v>
      </c>
      <c r="W14" s="123">
        <v>11520</v>
      </c>
      <c r="X14" s="152">
        <v>3950</v>
      </c>
      <c r="Y14" s="152"/>
      <c r="Z14" s="152"/>
      <c r="AA14" s="236">
        <f t="shared" si="0"/>
        <v>300770</v>
      </c>
    </row>
    <row r="15" spans="1:28" x14ac:dyDescent="0.4">
      <c r="A15" s="136">
        <v>35735</v>
      </c>
      <c r="B15" s="123">
        <v>7380</v>
      </c>
      <c r="C15" s="123">
        <v>5530</v>
      </c>
      <c r="D15" s="123"/>
      <c r="E15" s="123">
        <v>2270</v>
      </c>
      <c r="F15" s="123">
        <v>3760</v>
      </c>
      <c r="G15" s="123">
        <v>4570</v>
      </c>
      <c r="H15" s="123"/>
      <c r="I15" s="123"/>
      <c r="J15" s="123">
        <v>2570</v>
      </c>
      <c r="K15" s="123">
        <v>2950</v>
      </c>
      <c r="L15" s="123"/>
      <c r="M15" s="123">
        <v>2030</v>
      </c>
      <c r="N15" s="152">
        <v>550</v>
      </c>
      <c r="O15" s="123">
        <v>920</v>
      </c>
      <c r="P15" s="123">
        <v>19730</v>
      </c>
      <c r="Q15" s="123">
        <v>18820</v>
      </c>
      <c r="R15" s="123">
        <v>92810</v>
      </c>
      <c r="S15" s="123"/>
      <c r="T15" s="124">
        <v>18480</v>
      </c>
      <c r="U15" s="152">
        <v>60240</v>
      </c>
      <c r="V15" s="123">
        <v>29790</v>
      </c>
      <c r="W15" s="123">
        <v>10670</v>
      </c>
      <c r="X15" s="152">
        <v>1310</v>
      </c>
      <c r="Y15" s="152"/>
      <c r="Z15" s="152"/>
      <c r="AA15" s="236">
        <f t="shared" si="0"/>
        <v>284380</v>
      </c>
    </row>
    <row r="16" spans="1:28" x14ac:dyDescent="0.4">
      <c r="A16" s="136">
        <v>35765</v>
      </c>
      <c r="B16" s="123">
        <v>7380</v>
      </c>
      <c r="C16" s="123">
        <v>5530</v>
      </c>
      <c r="D16" s="123"/>
      <c r="E16" s="123">
        <v>2270</v>
      </c>
      <c r="F16" s="123">
        <v>3760</v>
      </c>
      <c r="G16" s="123">
        <v>4570</v>
      </c>
      <c r="H16" s="123"/>
      <c r="I16" s="123"/>
      <c r="J16" s="123">
        <v>2570</v>
      </c>
      <c r="K16" s="123">
        <v>2950</v>
      </c>
      <c r="L16" s="123"/>
      <c r="M16" s="123">
        <v>2030</v>
      </c>
      <c r="N16" s="152">
        <v>550</v>
      </c>
      <c r="O16" s="123">
        <v>920</v>
      </c>
      <c r="P16" s="123">
        <v>19730</v>
      </c>
      <c r="Q16" s="123">
        <v>18820</v>
      </c>
      <c r="R16" s="123">
        <v>92810</v>
      </c>
      <c r="S16" s="123"/>
      <c r="T16" s="124">
        <v>18480</v>
      </c>
      <c r="U16" s="152">
        <v>60240</v>
      </c>
      <c r="V16" s="123">
        <v>29790</v>
      </c>
      <c r="W16" s="123">
        <v>10670</v>
      </c>
      <c r="X16" s="152">
        <v>1310</v>
      </c>
      <c r="Y16" s="152"/>
      <c r="Z16" s="152"/>
      <c r="AA16" s="236">
        <f t="shared" si="0"/>
        <v>284380</v>
      </c>
    </row>
    <row r="17" spans="1:27" x14ac:dyDescent="0.4">
      <c r="A17" s="136">
        <v>35796</v>
      </c>
      <c r="B17" s="123">
        <v>5940</v>
      </c>
      <c r="C17" s="123">
        <v>4300</v>
      </c>
      <c r="D17" s="123"/>
      <c r="E17" s="123"/>
      <c r="F17" s="123">
        <v>5280</v>
      </c>
      <c r="G17" s="123">
        <v>4670</v>
      </c>
      <c r="H17" s="123"/>
      <c r="I17" s="123"/>
      <c r="J17" s="123">
        <v>840</v>
      </c>
      <c r="K17" s="123">
        <v>2700</v>
      </c>
      <c r="L17" s="123"/>
      <c r="M17" s="123">
        <v>1510</v>
      </c>
      <c r="N17" s="152">
        <v>470</v>
      </c>
      <c r="O17" s="123">
        <v>740</v>
      </c>
      <c r="P17" s="123">
        <v>9890</v>
      </c>
      <c r="Q17" s="123">
        <v>16270</v>
      </c>
      <c r="R17" s="123">
        <v>87210</v>
      </c>
      <c r="S17" s="123"/>
      <c r="T17" s="124">
        <v>12570</v>
      </c>
      <c r="U17" s="152">
        <v>60320</v>
      </c>
      <c r="V17" s="123">
        <v>36760</v>
      </c>
      <c r="W17" s="123">
        <v>11950</v>
      </c>
      <c r="X17" s="152">
        <v>880</v>
      </c>
      <c r="Y17" s="152"/>
      <c r="Z17" s="152"/>
      <c r="AA17" s="236">
        <f t="shared" si="0"/>
        <v>262300</v>
      </c>
    </row>
    <row r="18" spans="1:27" x14ac:dyDescent="0.4">
      <c r="A18" s="136">
        <v>35827</v>
      </c>
      <c r="B18" s="123">
        <v>15760</v>
      </c>
      <c r="C18" s="123">
        <v>5800</v>
      </c>
      <c r="D18" s="123"/>
      <c r="E18" s="123">
        <v>5300</v>
      </c>
      <c r="F18" s="123">
        <v>11990</v>
      </c>
      <c r="G18" s="123"/>
      <c r="H18" s="123"/>
      <c r="I18" s="123"/>
      <c r="J18" s="123"/>
      <c r="K18" s="123">
        <v>3090</v>
      </c>
      <c r="L18" s="123"/>
      <c r="M18" s="123">
        <v>1430</v>
      </c>
      <c r="N18" s="152">
        <v>500</v>
      </c>
      <c r="O18" s="123">
        <v>19730</v>
      </c>
      <c r="P18" s="123">
        <v>11110</v>
      </c>
      <c r="Q18" s="123">
        <v>16770</v>
      </c>
      <c r="R18" s="123">
        <v>84080</v>
      </c>
      <c r="S18" s="123"/>
      <c r="T18" s="124">
        <v>11320</v>
      </c>
      <c r="U18" s="152">
        <v>61730</v>
      </c>
      <c r="V18" s="123">
        <v>41740</v>
      </c>
      <c r="W18" s="123">
        <v>14530</v>
      </c>
      <c r="X18" s="152">
        <v>850</v>
      </c>
      <c r="Y18" s="152"/>
      <c r="Z18" s="152"/>
      <c r="AA18" s="236">
        <f t="shared" si="0"/>
        <v>305730</v>
      </c>
    </row>
    <row r="19" spans="1:27" x14ac:dyDescent="0.4">
      <c r="A19" s="136">
        <v>35855</v>
      </c>
      <c r="B19" s="123">
        <v>12370</v>
      </c>
      <c r="C19" s="123">
        <v>5810</v>
      </c>
      <c r="D19" s="123"/>
      <c r="E19" s="123" t="s">
        <v>210</v>
      </c>
      <c r="F19" s="123">
        <v>6330</v>
      </c>
      <c r="G19" s="123">
        <v>16670</v>
      </c>
      <c r="H19" s="123"/>
      <c r="I19" s="123"/>
      <c r="J19" s="123"/>
      <c r="K19" s="123">
        <v>3000</v>
      </c>
      <c r="L19" s="123"/>
      <c r="M19" s="123">
        <v>1130</v>
      </c>
      <c r="N19" s="152">
        <v>10530</v>
      </c>
      <c r="O19" s="123">
        <v>1080</v>
      </c>
      <c r="P19" s="123">
        <v>19940</v>
      </c>
      <c r="Q19" s="123">
        <v>18010</v>
      </c>
      <c r="R19" s="123">
        <v>87400</v>
      </c>
      <c r="S19" s="123"/>
      <c r="T19" s="124">
        <v>12410</v>
      </c>
      <c r="U19" s="152">
        <v>65720</v>
      </c>
      <c r="V19" s="123">
        <v>62220</v>
      </c>
      <c r="W19" s="123">
        <v>14920</v>
      </c>
      <c r="X19" s="152">
        <v>27490</v>
      </c>
      <c r="Y19" s="152"/>
      <c r="Z19" s="152"/>
      <c r="AA19" s="236">
        <f t="shared" si="0"/>
        <v>365030</v>
      </c>
    </row>
    <row r="20" spans="1:27" x14ac:dyDescent="0.4">
      <c r="A20" s="136">
        <v>35886</v>
      </c>
      <c r="B20" s="123">
        <v>11890</v>
      </c>
      <c r="C20" s="123">
        <v>5910</v>
      </c>
      <c r="D20" s="123"/>
      <c r="E20" s="123"/>
      <c r="F20" s="123">
        <v>6350</v>
      </c>
      <c r="G20" s="123">
        <v>6840</v>
      </c>
      <c r="H20" s="123"/>
      <c r="I20" s="123"/>
      <c r="J20" s="123"/>
      <c r="K20" s="123">
        <v>3240</v>
      </c>
      <c r="L20" s="123"/>
      <c r="M20" s="123">
        <v>1580</v>
      </c>
      <c r="N20" s="152">
        <v>3370</v>
      </c>
      <c r="O20" s="123">
        <v>1080</v>
      </c>
      <c r="P20" s="123">
        <v>19990</v>
      </c>
      <c r="Q20" s="123">
        <v>22090</v>
      </c>
      <c r="R20" s="123">
        <v>88210</v>
      </c>
      <c r="S20" s="123"/>
      <c r="T20" s="124">
        <v>13190</v>
      </c>
      <c r="U20" s="152">
        <v>59700</v>
      </c>
      <c r="V20" s="123">
        <v>51350</v>
      </c>
      <c r="W20" s="123">
        <v>1230</v>
      </c>
      <c r="X20" s="152">
        <v>27490</v>
      </c>
      <c r="Y20" s="152"/>
      <c r="Z20" s="152"/>
      <c r="AA20" s="236">
        <f t="shared" si="0"/>
        <v>323510</v>
      </c>
    </row>
    <row r="21" spans="1:27" x14ac:dyDescent="0.4">
      <c r="A21" s="136">
        <v>35916</v>
      </c>
      <c r="B21" s="123">
        <v>12130</v>
      </c>
      <c r="C21" s="123">
        <v>4260</v>
      </c>
      <c r="D21" s="123"/>
      <c r="E21" s="123"/>
      <c r="F21" s="123">
        <v>5610</v>
      </c>
      <c r="G21" s="123">
        <v>8550</v>
      </c>
      <c r="H21" s="123"/>
      <c r="I21" s="123"/>
      <c r="J21" s="123">
        <v>8730</v>
      </c>
      <c r="K21" s="123">
        <v>33801</v>
      </c>
      <c r="L21" s="123"/>
      <c r="M21" s="123">
        <v>1650</v>
      </c>
      <c r="N21" s="152">
        <v>4110</v>
      </c>
      <c r="O21" s="123">
        <v>550</v>
      </c>
      <c r="P21" s="123">
        <v>22480</v>
      </c>
      <c r="Q21" s="123">
        <v>25710</v>
      </c>
      <c r="R21" s="123">
        <v>97700</v>
      </c>
      <c r="S21" s="123"/>
      <c r="T21" s="124">
        <v>13800</v>
      </c>
      <c r="U21" s="152">
        <v>36170</v>
      </c>
      <c r="V21" s="123">
        <v>46010</v>
      </c>
      <c r="W21" s="123">
        <v>13540</v>
      </c>
      <c r="X21" s="152">
        <v>7550</v>
      </c>
      <c r="Y21" s="152"/>
      <c r="Z21" s="152"/>
      <c r="AA21" s="236">
        <f t="shared" si="0"/>
        <v>342351</v>
      </c>
    </row>
    <row r="22" spans="1:27" x14ac:dyDescent="0.4">
      <c r="A22" s="136">
        <v>35947</v>
      </c>
      <c r="B22" s="123">
        <v>7350</v>
      </c>
      <c r="C22" s="123">
        <v>3240</v>
      </c>
      <c r="D22" s="123"/>
      <c r="E22" s="123"/>
      <c r="F22" s="123">
        <v>5090</v>
      </c>
      <c r="G22" s="123">
        <v>5140</v>
      </c>
      <c r="H22" s="123"/>
      <c r="I22" s="123"/>
      <c r="J22" s="123">
        <v>6590</v>
      </c>
      <c r="K22" s="123"/>
      <c r="L22" s="123"/>
      <c r="M22" s="123">
        <v>2020</v>
      </c>
      <c r="N22" s="152">
        <v>770</v>
      </c>
      <c r="O22" s="123">
        <v>480</v>
      </c>
      <c r="P22" s="123">
        <v>23990</v>
      </c>
      <c r="Q22" s="123">
        <v>12610</v>
      </c>
      <c r="R22" s="123">
        <v>99780</v>
      </c>
      <c r="S22" s="123"/>
      <c r="T22" s="124">
        <v>15260</v>
      </c>
      <c r="U22" s="152">
        <v>39780</v>
      </c>
      <c r="V22" s="123">
        <v>48340</v>
      </c>
      <c r="W22" s="123">
        <v>13660</v>
      </c>
      <c r="X22" s="152">
        <v>6720</v>
      </c>
      <c r="Y22" s="152"/>
      <c r="Z22" s="152"/>
      <c r="AA22" s="236">
        <f t="shared" si="0"/>
        <v>290820</v>
      </c>
    </row>
    <row r="23" spans="1:27" x14ac:dyDescent="0.4">
      <c r="A23" s="136">
        <v>35977</v>
      </c>
      <c r="B23" s="123">
        <v>17650</v>
      </c>
      <c r="C23" s="123">
        <v>2390</v>
      </c>
      <c r="D23" s="123"/>
      <c r="E23" s="123"/>
      <c r="F23" s="123">
        <v>4910</v>
      </c>
      <c r="G23" s="123">
        <v>4200</v>
      </c>
      <c r="H23" s="123"/>
      <c r="I23" s="123"/>
      <c r="J23" s="123">
        <v>5970</v>
      </c>
      <c r="K23" s="123">
        <v>3240</v>
      </c>
      <c r="L23" s="123"/>
      <c r="M23" s="123">
        <v>2970</v>
      </c>
      <c r="N23" s="152"/>
      <c r="O23" s="123">
        <v>420</v>
      </c>
      <c r="P23" s="123">
        <v>24460</v>
      </c>
      <c r="Q23" s="123">
        <v>26920</v>
      </c>
      <c r="R23" s="123">
        <v>101560</v>
      </c>
      <c r="S23" s="123"/>
      <c r="T23" s="124">
        <v>19080</v>
      </c>
      <c r="U23" s="152">
        <v>39160</v>
      </c>
      <c r="V23" s="123">
        <v>45970</v>
      </c>
      <c r="W23" s="123">
        <v>6390</v>
      </c>
      <c r="X23" s="152">
        <v>1570</v>
      </c>
      <c r="Y23" s="152"/>
      <c r="Z23" s="152"/>
      <c r="AA23" s="236">
        <f t="shared" si="0"/>
        <v>306860</v>
      </c>
    </row>
    <row r="24" spans="1:27" x14ac:dyDescent="0.4">
      <c r="A24" s="136">
        <v>36008</v>
      </c>
      <c r="B24" s="123">
        <v>20060</v>
      </c>
      <c r="C24" s="123">
        <v>1030</v>
      </c>
      <c r="D24" s="123"/>
      <c r="E24" s="123"/>
      <c r="F24" s="123">
        <v>5510</v>
      </c>
      <c r="G24" s="123">
        <v>4370</v>
      </c>
      <c r="H24" s="123"/>
      <c r="I24" s="123"/>
      <c r="J24" s="123">
        <v>6960</v>
      </c>
      <c r="K24" s="123">
        <v>3280</v>
      </c>
      <c r="L24" s="123"/>
      <c r="M24" s="123">
        <v>3870</v>
      </c>
      <c r="N24" s="152"/>
      <c r="O24" s="123">
        <v>400</v>
      </c>
      <c r="P24" s="123">
        <v>25660</v>
      </c>
      <c r="Q24" s="123">
        <v>25110</v>
      </c>
      <c r="R24" s="123">
        <v>93220</v>
      </c>
      <c r="S24" s="123"/>
      <c r="T24" s="124">
        <v>18530</v>
      </c>
      <c r="U24" s="152">
        <v>37980</v>
      </c>
      <c r="V24" s="123">
        <v>42830</v>
      </c>
      <c r="W24" s="123">
        <v>5260</v>
      </c>
      <c r="X24" s="152">
        <v>3510</v>
      </c>
      <c r="Y24" s="152"/>
      <c r="Z24" s="152"/>
      <c r="AA24" s="236">
        <f t="shared" si="0"/>
        <v>297580</v>
      </c>
    </row>
    <row r="25" spans="1:27" x14ac:dyDescent="0.4">
      <c r="A25" s="136">
        <v>36039</v>
      </c>
      <c r="B25" s="123">
        <v>20860</v>
      </c>
      <c r="C25" s="123">
        <v>1330</v>
      </c>
      <c r="D25" s="123"/>
      <c r="E25" s="123"/>
      <c r="F25" s="123">
        <v>8130</v>
      </c>
      <c r="G25" s="123">
        <v>2590</v>
      </c>
      <c r="H25" s="123"/>
      <c r="I25" s="123"/>
      <c r="J25" s="123">
        <v>4990</v>
      </c>
      <c r="K25" s="123">
        <v>3120</v>
      </c>
      <c r="L25" s="123"/>
      <c r="M25" s="123">
        <v>4330</v>
      </c>
      <c r="N25" s="152"/>
      <c r="O25" s="123">
        <v>670</v>
      </c>
      <c r="P25" s="123">
        <v>25410</v>
      </c>
      <c r="Q25" s="123">
        <v>26060</v>
      </c>
      <c r="R25" s="123">
        <v>109800</v>
      </c>
      <c r="S25" s="123"/>
      <c r="T25" s="124">
        <v>21210</v>
      </c>
      <c r="U25" s="152">
        <v>37590</v>
      </c>
      <c r="V25" s="123">
        <v>44070</v>
      </c>
      <c r="W25" s="123">
        <v>3850</v>
      </c>
      <c r="X25" s="152">
        <v>10590</v>
      </c>
      <c r="Y25" s="152"/>
      <c r="Z25" s="152"/>
      <c r="AA25" s="236">
        <f t="shared" si="0"/>
        <v>324600</v>
      </c>
    </row>
    <row r="26" spans="1:27" x14ac:dyDescent="0.4">
      <c r="A26" s="136">
        <v>36069</v>
      </c>
      <c r="B26" s="123">
        <v>17950</v>
      </c>
      <c r="C26" s="123">
        <v>2020</v>
      </c>
      <c r="D26" s="123"/>
      <c r="E26" s="123"/>
      <c r="F26" s="123">
        <v>5320</v>
      </c>
      <c r="G26" s="123">
        <v>3390</v>
      </c>
      <c r="H26" s="123"/>
      <c r="I26" s="123"/>
      <c r="J26" s="123">
        <v>4220</v>
      </c>
      <c r="K26" s="123">
        <v>3100</v>
      </c>
      <c r="L26" s="123"/>
      <c r="M26" s="123">
        <v>4170</v>
      </c>
      <c r="N26" s="152"/>
      <c r="O26" s="123">
        <v>120</v>
      </c>
      <c r="P26" s="123">
        <v>23610</v>
      </c>
      <c r="Q26" s="123">
        <v>24930</v>
      </c>
      <c r="R26" s="123">
        <v>112490</v>
      </c>
      <c r="S26" s="123"/>
      <c r="T26" s="124">
        <v>22580</v>
      </c>
      <c r="U26" s="152">
        <v>36400</v>
      </c>
      <c r="V26" s="123">
        <v>44850</v>
      </c>
      <c r="W26" s="123">
        <v>3640</v>
      </c>
      <c r="X26" s="152">
        <v>5080</v>
      </c>
      <c r="Y26" s="152"/>
      <c r="Z26" s="152"/>
      <c r="AA26" s="236">
        <f t="shared" si="0"/>
        <v>313870</v>
      </c>
    </row>
    <row r="27" spans="1:27" x14ac:dyDescent="0.4">
      <c r="A27" s="136">
        <v>36100</v>
      </c>
      <c r="B27" s="123">
        <v>17220</v>
      </c>
      <c r="C27" s="123">
        <v>1470</v>
      </c>
      <c r="D27" s="123"/>
      <c r="E27" s="123"/>
      <c r="F27" s="123">
        <v>11590</v>
      </c>
      <c r="G27" s="123">
        <v>3550</v>
      </c>
      <c r="H27" s="123"/>
      <c r="I27" s="123"/>
      <c r="J27" s="123">
        <v>3320</v>
      </c>
      <c r="K27" s="123">
        <v>3190</v>
      </c>
      <c r="L27" s="123"/>
      <c r="M27" s="123">
        <v>3750</v>
      </c>
      <c r="N27" s="152">
        <v>2240</v>
      </c>
      <c r="O27" s="123">
        <v>2030</v>
      </c>
      <c r="P27" s="123">
        <v>23980</v>
      </c>
      <c r="Q27" s="123">
        <v>24250</v>
      </c>
      <c r="R27" s="123">
        <v>110640</v>
      </c>
      <c r="S27" s="123"/>
      <c r="T27" s="124">
        <v>21790</v>
      </c>
      <c r="U27" s="152">
        <v>35760</v>
      </c>
      <c r="V27" s="123">
        <v>45310</v>
      </c>
      <c r="W27" s="123">
        <v>3490</v>
      </c>
      <c r="X27" s="152">
        <v>7960</v>
      </c>
      <c r="Y27" s="152"/>
      <c r="Z27" s="152"/>
      <c r="AA27" s="236">
        <f t="shared" si="0"/>
        <v>321540</v>
      </c>
    </row>
    <row r="28" spans="1:27" x14ac:dyDescent="0.4">
      <c r="A28" s="136">
        <v>36130</v>
      </c>
      <c r="B28" s="123">
        <v>15930</v>
      </c>
      <c r="C28" s="123">
        <v>1160</v>
      </c>
      <c r="D28" s="123"/>
      <c r="E28" s="123"/>
      <c r="F28" s="123">
        <v>11150</v>
      </c>
      <c r="G28" s="123">
        <v>4200</v>
      </c>
      <c r="H28" s="123"/>
      <c r="I28" s="123"/>
      <c r="J28" s="123">
        <v>3710</v>
      </c>
      <c r="K28" s="123">
        <v>2960</v>
      </c>
      <c r="L28" s="123"/>
      <c r="M28" s="123">
        <v>3160</v>
      </c>
      <c r="N28" s="152">
        <v>2080</v>
      </c>
      <c r="O28" s="123">
        <v>1810</v>
      </c>
      <c r="P28" s="123">
        <v>13660</v>
      </c>
      <c r="Q28" s="123">
        <v>23470</v>
      </c>
      <c r="R28" s="123">
        <v>113440</v>
      </c>
      <c r="S28" s="123"/>
      <c r="T28" s="124">
        <v>18600</v>
      </c>
      <c r="U28" s="152">
        <v>35160</v>
      </c>
      <c r="V28" s="123">
        <v>44870</v>
      </c>
      <c r="W28" s="123">
        <v>8030</v>
      </c>
      <c r="X28" s="152">
        <v>5030</v>
      </c>
      <c r="Y28" s="152"/>
      <c r="Z28" s="152"/>
      <c r="AA28" s="236">
        <f t="shared" si="0"/>
        <v>308420</v>
      </c>
    </row>
    <row r="29" spans="1:27" x14ac:dyDescent="0.4">
      <c r="A29" s="136">
        <v>36161</v>
      </c>
      <c r="B29" s="123">
        <v>14450</v>
      </c>
      <c r="C29" s="123">
        <v>1620</v>
      </c>
      <c r="D29" s="123"/>
      <c r="E29" s="123"/>
      <c r="F29" s="123">
        <v>9370</v>
      </c>
      <c r="G29" s="123">
        <v>4610</v>
      </c>
      <c r="H29" s="123"/>
      <c r="I29" s="123"/>
      <c r="J29" s="123">
        <v>3010</v>
      </c>
      <c r="K29" s="123">
        <v>4510</v>
      </c>
      <c r="L29" s="123"/>
      <c r="M29" s="123">
        <v>2610</v>
      </c>
      <c r="N29" s="152">
        <v>1850</v>
      </c>
      <c r="O29" s="123">
        <v>2000</v>
      </c>
      <c r="P29" s="123">
        <v>22560</v>
      </c>
      <c r="Q29" s="123">
        <v>21790</v>
      </c>
      <c r="R29" s="123">
        <v>112130</v>
      </c>
      <c r="S29" s="123"/>
      <c r="T29" s="124">
        <v>14960</v>
      </c>
      <c r="U29" s="152">
        <v>34510</v>
      </c>
      <c r="V29" s="123">
        <v>42790</v>
      </c>
      <c r="W29" s="123">
        <v>3410</v>
      </c>
      <c r="X29" s="152">
        <v>18670</v>
      </c>
      <c r="Y29" s="152"/>
      <c r="Z29" s="152"/>
      <c r="AA29" s="236">
        <f t="shared" si="0"/>
        <v>314850</v>
      </c>
    </row>
    <row r="30" spans="1:27" x14ac:dyDescent="0.4">
      <c r="A30" s="136">
        <v>36192</v>
      </c>
      <c r="B30" s="123">
        <v>1360</v>
      </c>
      <c r="C30" s="123">
        <v>1680</v>
      </c>
      <c r="D30" s="123"/>
      <c r="E30" s="123"/>
      <c r="F30" s="123">
        <v>8390</v>
      </c>
      <c r="G30" s="123">
        <v>4430</v>
      </c>
      <c r="H30" s="123"/>
      <c r="I30" s="123"/>
      <c r="J30" s="123">
        <v>3880</v>
      </c>
      <c r="K30" s="123">
        <v>3030</v>
      </c>
      <c r="L30" s="123"/>
      <c r="M30" s="123">
        <v>2270</v>
      </c>
      <c r="N30" s="152">
        <v>1730</v>
      </c>
      <c r="O30" s="123">
        <v>1120</v>
      </c>
      <c r="P30" s="123">
        <v>22210</v>
      </c>
      <c r="Q30" s="123">
        <v>20690</v>
      </c>
      <c r="R30" s="123">
        <v>111370</v>
      </c>
      <c r="S30" s="123"/>
      <c r="T30" s="124">
        <v>15180</v>
      </c>
      <c r="U30" s="152">
        <v>34340</v>
      </c>
      <c r="V30" s="123">
        <v>55410</v>
      </c>
      <c r="W30" s="123">
        <v>3290</v>
      </c>
      <c r="X30" s="152">
        <v>4400</v>
      </c>
      <c r="Y30" s="152"/>
      <c r="Z30" s="152"/>
      <c r="AA30" s="236">
        <f t="shared" si="0"/>
        <v>294780</v>
      </c>
    </row>
    <row r="31" spans="1:27" x14ac:dyDescent="0.4">
      <c r="A31" s="136">
        <v>36220</v>
      </c>
      <c r="B31" s="123">
        <v>12660</v>
      </c>
      <c r="C31" s="123">
        <v>1880</v>
      </c>
      <c r="D31" s="123"/>
      <c r="E31" s="123"/>
      <c r="F31" s="123">
        <v>8410</v>
      </c>
      <c r="G31" s="123">
        <v>4130</v>
      </c>
      <c r="H31" s="123"/>
      <c r="I31" s="123"/>
      <c r="J31" s="123">
        <v>3060</v>
      </c>
      <c r="K31" s="123">
        <v>3120</v>
      </c>
      <c r="L31" s="123"/>
      <c r="M31" s="123">
        <v>2020</v>
      </c>
      <c r="N31" s="152">
        <v>1580</v>
      </c>
      <c r="O31" s="123">
        <v>1070</v>
      </c>
      <c r="P31" s="123">
        <v>22120</v>
      </c>
      <c r="Q31" s="123">
        <v>19980</v>
      </c>
      <c r="R31" s="123">
        <v>11304</v>
      </c>
      <c r="S31" s="123"/>
      <c r="T31" s="124">
        <v>15810</v>
      </c>
      <c r="U31" s="152">
        <v>34070</v>
      </c>
      <c r="V31" s="123">
        <v>5607</v>
      </c>
      <c r="W31" s="123">
        <v>3180</v>
      </c>
      <c r="X31" s="152">
        <v>6630</v>
      </c>
      <c r="Y31" s="152"/>
      <c r="Z31" s="152"/>
      <c r="AA31" s="236">
        <f t="shared" si="0"/>
        <v>156631</v>
      </c>
    </row>
    <row r="32" spans="1:27" x14ac:dyDescent="0.4">
      <c r="A32" s="136">
        <v>36251</v>
      </c>
      <c r="B32" s="123">
        <v>11620</v>
      </c>
      <c r="C32" s="123">
        <v>2100</v>
      </c>
      <c r="D32" s="123"/>
      <c r="E32" s="123"/>
      <c r="F32" s="123"/>
      <c r="G32" s="123">
        <v>9550</v>
      </c>
      <c r="H32" s="123"/>
      <c r="I32" s="123"/>
      <c r="J32" s="123">
        <v>3410</v>
      </c>
      <c r="K32" s="123">
        <v>2460</v>
      </c>
      <c r="L32" s="123"/>
      <c r="M32" s="123">
        <v>2070</v>
      </c>
      <c r="N32" s="152">
        <v>1440</v>
      </c>
      <c r="O32" s="123">
        <v>990</v>
      </c>
      <c r="P32" s="123">
        <v>17500</v>
      </c>
      <c r="Q32" s="123">
        <v>19290</v>
      </c>
      <c r="R32" s="123">
        <v>110200</v>
      </c>
      <c r="S32" s="123"/>
      <c r="T32" s="124">
        <v>14810</v>
      </c>
      <c r="U32" s="152">
        <v>33590</v>
      </c>
      <c r="V32" s="123">
        <v>53370</v>
      </c>
      <c r="W32" s="123">
        <v>3070</v>
      </c>
      <c r="X32" s="152">
        <v>9333</v>
      </c>
      <c r="Y32" s="152"/>
      <c r="Z32" s="152"/>
      <c r="AA32" s="236">
        <f t="shared" si="0"/>
        <v>294803</v>
      </c>
    </row>
    <row r="33" spans="1:27" x14ac:dyDescent="0.4">
      <c r="A33" s="136">
        <v>36281</v>
      </c>
      <c r="B33" s="123"/>
      <c r="C33" s="123"/>
      <c r="D33" s="123"/>
      <c r="E33" s="123"/>
      <c r="F33" s="123"/>
      <c r="G33" s="123"/>
      <c r="H33" s="123"/>
      <c r="I33" s="123"/>
      <c r="J33" s="123"/>
      <c r="K33" s="123"/>
      <c r="L33" s="123"/>
      <c r="M33" s="123"/>
      <c r="N33" s="152"/>
      <c r="O33" s="123"/>
      <c r="P33" s="123"/>
      <c r="Q33" s="123"/>
      <c r="R33" s="123"/>
      <c r="S33" s="123"/>
      <c r="T33" s="124"/>
      <c r="U33" s="152"/>
      <c r="V33" s="123"/>
      <c r="W33" s="123"/>
      <c r="X33" s="152"/>
      <c r="Y33" s="152"/>
      <c r="Z33" s="152"/>
      <c r="AA33" s="236">
        <f t="shared" si="0"/>
        <v>0</v>
      </c>
    </row>
    <row r="34" spans="1:27" x14ac:dyDescent="0.4">
      <c r="A34" s="136">
        <v>36312</v>
      </c>
      <c r="B34" s="123">
        <v>9810</v>
      </c>
      <c r="C34" s="123">
        <v>2200</v>
      </c>
      <c r="D34" s="123"/>
      <c r="E34" s="123"/>
      <c r="F34" s="123">
        <v>7660</v>
      </c>
      <c r="G34" s="123"/>
      <c r="H34" s="123"/>
      <c r="I34" s="123"/>
      <c r="J34" s="123">
        <v>2470</v>
      </c>
      <c r="K34" s="123">
        <v>2490</v>
      </c>
      <c r="L34" s="123"/>
      <c r="M34" s="123">
        <v>1700</v>
      </c>
      <c r="N34" s="152">
        <v>1330</v>
      </c>
      <c r="O34" s="123">
        <v>830</v>
      </c>
      <c r="P34" s="123">
        <v>13480</v>
      </c>
      <c r="Q34" s="123">
        <v>18510</v>
      </c>
      <c r="R34" s="123">
        <v>109490</v>
      </c>
      <c r="S34" s="123"/>
      <c r="T34" s="124">
        <v>12590</v>
      </c>
      <c r="U34" s="152">
        <v>31350</v>
      </c>
      <c r="V34" s="123">
        <v>22820</v>
      </c>
      <c r="W34" s="123">
        <v>2700</v>
      </c>
      <c r="X34" s="152">
        <v>9180</v>
      </c>
      <c r="Y34" s="152"/>
      <c r="Z34" s="152"/>
      <c r="AA34" s="236">
        <f t="shared" si="0"/>
        <v>248610</v>
      </c>
    </row>
    <row r="35" spans="1:27" x14ac:dyDescent="0.4">
      <c r="A35" s="136">
        <v>36342</v>
      </c>
      <c r="B35" s="123">
        <v>9350</v>
      </c>
      <c r="C35" s="123">
        <v>1620</v>
      </c>
      <c r="D35" s="123"/>
      <c r="E35" s="123"/>
      <c r="F35" s="123">
        <v>6120</v>
      </c>
      <c r="G35" s="123">
        <v>2440</v>
      </c>
      <c r="H35" s="123"/>
      <c r="I35" s="123"/>
      <c r="J35" s="123">
        <v>2550</v>
      </c>
      <c r="K35" s="123">
        <v>2870</v>
      </c>
      <c r="L35" s="123"/>
      <c r="M35" s="123">
        <v>1560</v>
      </c>
      <c r="N35" s="152">
        <v>1330</v>
      </c>
      <c r="O35" s="123">
        <v>830</v>
      </c>
      <c r="P35" s="123">
        <v>16060</v>
      </c>
      <c r="Q35" s="123">
        <v>17940</v>
      </c>
      <c r="R35" s="123">
        <v>104720</v>
      </c>
      <c r="S35" s="123"/>
      <c r="T35" s="124">
        <v>12590</v>
      </c>
      <c r="U35" s="152">
        <v>31350</v>
      </c>
      <c r="V35" s="123">
        <v>22820</v>
      </c>
      <c r="W35" s="123">
        <v>2700</v>
      </c>
      <c r="X35" s="152">
        <v>9180</v>
      </c>
      <c r="Y35" s="152"/>
      <c r="Z35" s="152"/>
      <c r="AA35" s="236">
        <f t="shared" si="0"/>
        <v>246030</v>
      </c>
    </row>
    <row r="36" spans="1:27" x14ac:dyDescent="0.4">
      <c r="A36" s="136">
        <v>36373</v>
      </c>
      <c r="B36" s="123">
        <v>9200</v>
      </c>
      <c r="C36" s="123">
        <v>1670</v>
      </c>
      <c r="D36" s="123"/>
      <c r="E36" s="123"/>
      <c r="F36" s="123">
        <v>6230</v>
      </c>
      <c r="G36" s="123"/>
      <c r="H36" s="123"/>
      <c r="I36" s="123"/>
      <c r="J36" s="123">
        <v>2420</v>
      </c>
      <c r="K36" s="123">
        <v>2620</v>
      </c>
      <c r="L36" s="123"/>
      <c r="M36" s="123">
        <v>1300</v>
      </c>
      <c r="N36" s="152">
        <v>1260</v>
      </c>
      <c r="O36" s="123">
        <v>750</v>
      </c>
      <c r="P36" s="123">
        <v>11840</v>
      </c>
      <c r="Q36" s="123">
        <v>17390</v>
      </c>
      <c r="R36" s="123">
        <v>101600</v>
      </c>
      <c r="S36" s="123"/>
      <c r="T36" s="124">
        <v>11490</v>
      </c>
      <c r="U36" s="152">
        <v>27780</v>
      </c>
      <c r="V36" s="123">
        <v>21640</v>
      </c>
      <c r="W36" s="123">
        <v>2470</v>
      </c>
      <c r="X36" s="152">
        <v>2970</v>
      </c>
      <c r="Y36" s="152"/>
      <c r="Z36" s="152"/>
      <c r="AA36" s="236">
        <f t="shared" si="0"/>
        <v>222630</v>
      </c>
    </row>
    <row r="37" spans="1:27" x14ac:dyDescent="0.4">
      <c r="A37" s="136">
        <v>36404</v>
      </c>
      <c r="B37" s="123">
        <v>8780</v>
      </c>
      <c r="C37" s="123">
        <v>750</v>
      </c>
      <c r="D37" s="123"/>
      <c r="E37" s="123"/>
      <c r="F37" s="123">
        <v>5860</v>
      </c>
      <c r="G37" s="123">
        <v>2550</v>
      </c>
      <c r="H37" s="123"/>
      <c r="I37" s="123"/>
      <c r="J37" s="123">
        <v>2300</v>
      </c>
      <c r="K37" s="123">
        <v>2110</v>
      </c>
      <c r="L37" s="123"/>
      <c r="M37" s="123">
        <v>1220</v>
      </c>
      <c r="N37" s="152">
        <v>1190</v>
      </c>
      <c r="O37" s="123">
        <v>590</v>
      </c>
      <c r="P37" s="123">
        <v>9400</v>
      </c>
      <c r="Q37" s="123">
        <v>16340</v>
      </c>
      <c r="R37" s="123">
        <v>99630</v>
      </c>
      <c r="S37" s="123"/>
      <c r="T37" s="124">
        <v>10410</v>
      </c>
      <c r="U37" s="152">
        <v>34210</v>
      </c>
      <c r="V37" s="123">
        <v>20650</v>
      </c>
      <c r="W37" s="123">
        <v>2260</v>
      </c>
      <c r="X37" s="152">
        <v>13890</v>
      </c>
      <c r="Y37" s="152"/>
      <c r="Z37" s="152"/>
      <c r="AA37" s="236">
        <f t="shared" si="0"/>
        <v>232140</v>
      </c>
    </row>
    <row r="38" spans="1:27" x14ac:dyDescent="0.4">
      <c r="A38" s="136">
        <v>36434</v>
      </c>
      <c r="B38" s="123">
        <v>8520</v>
      </c>
      <c r="C38" s="123">
        <v>1370</v>
      </c>
      <c r="D38" s="123"/>
      <c r="E38" s="123"/>
      <c r="F38" s="123">
        <v>4990</v>
      </c>
      <c r="G38" s="123">
        <v>2440</v>
      </c>
      <c r="H38" s="123"/>
      <c r="I38" s="123"/>
      <c r="J38" s="123">
        <v>2290</v>
      </c>
      <c r="K38" s="123">
        <v>2240</v>
      </c>
      <c r="L38" s="123"/>
      <c r="M38" s="123">
        <v>1130</v>
      </c>
      <c r="N38" s="152">
        <v>1140</v>
      </c>
      <c r="O38" s="123">
        <v>580</v>
      </c>
      <c r="P38" s="123">
        <v>8370</v>
      </c>
      <c r="Q38" s="123">
        <v>15460</v>
      </c>
      <c r="R38" s="123">
        <v>101650</v>
      </c>
      <c r="S38" s="123"/>
      <c r="T38" s="124">
        <v>10470</v>
      </c>
      <c r="U38" s="152">
        <v>33850</v>
      </c>
      <c r="V38" s="123">
        <v>19940</v>
      </c>
      <c r="W38" s="123">
        <v>2180</v>
      </c>
      <c r="X38" s="152">
        <v>4870</v>
      </c>
      <c r="Y38" s="152"/>
      <c r="Z38" s="152"/>
      <c r="AA38" s="236">
        <f t="shared" si="0"/>
        <v>221490</v>
      </c>
    </row>
    <row r="39" spans="1:27" x14ac:dyDescent="0.4">
      <c r="A39" s="136">
        <v>36465</v>
      </c>
      <c r="B39" s="123">
        <v>8340</v>
      </c>
      <c r="C39" s="123">
        <v>1350</v>
      </c>
      <c r="D39" s="123"/>
      <c r="E39" s="123"/>
      <c r="F39" s="123">
        <v>4980</v>
      </c>
      <c r="G39" s="123">
        <v>2380</v>
      </c>
      <c r="H39" s="123"/>
      <c r="I39" s="123"/>
      <c r="J39" s="123">
        <v>2250</v>
      </c>
      <c r="K39" s="123">
        <v>2180</v>
      </c>
      <c r="L39" s="123"/>
      <c r="M39" s="123">
        <v>1060</v>
      </c>
      <c r="N39" s="152">
        <v>1140</v>
      </c>
      <c r="O39" s="123">
        <v>730</v>
      </c>
      <c r="P39" s="123">
        <v>7690</v>
      </c>
      <c r="Q39" s="123">
        <v>14710</v>
      </c>
      <c r="R39" s="123">
        <v>103620</v>
      </c>
      <c r="S39" s="123"/>
      <c r="T39" s="124">
        <v>10270</v>
      </c>
      <c r="U39" s="152">
        <v>33320</v>
      </c>
      <c r="V39" s="123">
        <v>19370</v>
      </c>
      <c r="W39" s="123">
        <v>20600</v>
      </c>
      <c r="X39" s="152">
        <v>6740</v>
      </c>
      <c r="Y39" s="152"/>
      <c r="Z39" s="152"/>
      <c r="AA39" s="236">
        <f t="shared" si="0"/>
        <v>240730</v>
      </c>
    </row>
    <row r="40" spans="1:27" x14ac:dyDescent="0.4">
      <c r="A40" s="136">
        <v>36495</v>
      </c>
      <c r="B40" s="123">
        <v>8010</v>
      </c>
      <c r="C40" s="123">
        <v>1290</v>
      </c>
      <c r="D40" s="123"/>
      <c r="E40" s="123"/>
      <c r="F40" s="123">
        <v>4860</v>
      </c>
      <c r="G40" s="123">
        <v>2280</v>
      </c>
      <c r="H40" s="123"/>
      <c r="I40" s="123"/>
      <c r="J40" s="123">
        <v>2350</v>
      </c>
      <c r="K40" s="123">
        <v>2160</v>
      </c>
      <c r="L40" s="123"/>
      <c r="M40" s="123">
        <v>950</v>
      </c>
      <c r="N40" s="152">
        <v>1120</v>
      </c>
      <c r="O40" s="123">
        <v>580</v>
      </c>
      <c r="P40" s="123">
        <v>6980</v>
      </c>
      <c r="Q40" s="123">
        <v>14060</v>
      </c>
      <c r="R40" s="123">
        <v>100560</v>
      </c>
      <c r="S40" s="123"/>
      <c r="T40" s="124">
        <v>8000</v>
      </c>
      <c r="U40" s="152">
        <v>32700</v>
      </c>
      <c r="V40" s="123">
        <v>19160</v>
      </c>
      <c r="W40" s="123">
        <v>1950</v>
      </c>
      <c r="X40" s="152">
        <v>4790</v>
      </c>
      <c r="Y40" s="152"/>
      <c r="Z40" s="152"/>
      <c r="AA40" s="236">
        <f t="shared" si="0"/>
        <v>211800</v>
      </c>
    </row>
    <row r="41" spans="1:27" x14ac:dyDescent="0.4">
      <c r="A41" s="136">
        <v>36526</v>
      </c>
      <c r="B41" s="123">
        <v>7870</v>
      </c>
      <c r="C41" s="123">
        <v>1070</v>
      </c>
      <c r="D41" s="123"/>
      <c r="E41" s="123"/>
      <c r="F41" s="123">
        <v>4730</v>
      </c>
      <c r="G41" s="123"/>
      <c r="H41" s="123"/>
      <c r="I41" s="123"/>
      <c r="J41" s="123">
        <v>2250</v>
      </c>
      <c r="K41" s="123">
        <v>1950</v>
      </c>
      <c r="L41" s="123"/>
      <c r="M41" s="123">
        <v>1030</v>
      </c>
      <c r="N41" s="152">
        <v>1130</v>
      </c>
      <c r="O41" s="123">
        <v>500</v>
      </c>
      <c r="P41" s="123">
        <v>6480</v>
      </c>
      <c r="Q41" s="123"/>
      <c r="R41" s="123">
        <v>97670</v>
      </c>
      <c r="S41" s="123"/>
      <c r="T41" s="124">
        <v>10240</v>
      </c>
      <c r="U41" s="152">
        <v>32340</v>
      </c>
      <c r="V41" s="123">
        <v>18310</v>
      </c>
      <c r="W41" s="123">
        <v>1870</v>
      </c>
      <c r="X41" s="152">
        <v>3740</v>
      </c>
      <c r="Y41" s="152"/>
      <c r="Z41" s="152"/>
      <c r="AA41" s="236">
        <f t="shared" si="0"/>
        <v>191180</v>
      </c>
    </row>
    <row r="42" spans="1:27" x14ac:dyDescent="0.4">
      <c r="A42" s="136">
        <v>36557</v>
      </c>
      <c r="B42" s="123">
        <v>7470</v>
      </c>
      <c r="C42" s="123">
        <v>1420</v>
      </c>
      <c r="D42" s="123"/>
      <c r="E42" s="123"/>
      <c r="F42" s="123">
        <v>4480</v>
      </c>
      <c r="G42" s="123">
        <v>2060</v>
      </c>
      <c r="H42" s="123"/>
      <c r="I42" s="123"/>
      <c r="J42" s="123">
        <v>2140</v>
      </c>
      <c r="K42" s="123">
        <v>1930</v>
      </c>
      <c r="L42" s="123"/>
      <c r="M42" s="123">
        <v>1120</v>
      </c>
      <c r="N42" s="152">
        <v>1100</v>
      </c>
      <c r="O42" s="123">
        <v>400</v>
      </c>
      <c r="P42" s="123">
        <v>6050</v>
      </c>
      <c r="Q42" s="123">
        <v>13140</v>
      </c>
      <c r="R42" s="123">
        <v>95760</v>
      </c>
      <c r="S42" s="123"/>
      <c r="T42" s="124">
        <v>9760</v>
      </c>
      <c r="U42" s="152">
        <v>31410</v>
      </c>
      <c r="V42" s="123">
        <v>16720</v>
      </c>
      <c r="W42" s="123">
        <v>1800</v>
      </c>
      <c r="X42" s="152">
        <v>3900</v>
      </c>
      <c r="Y42" s="152"/>
      <c r="Z42" s="152"/>
      <c r="AA42" s="236">
        <f t="shared" si="0"/>
        <v>200660</v>
      </c>
    </row>
    <row r="43" spans="1:27" x14ac:dyDescent="0.4">
      <c r="A43" s="136">
        <v>36586</v>
      </c>
      <c r="B43" s="123">
        <v>7260</v>
      </c>
      <c r="C43" s="123">
        <v>2020</v>
      </c>
      <c r="D43" s="123"/>
      <c r="E43" s="123"/>
      <c r="F43" s="123">
        <v>4460</v>
      </c>
      <c r="G43" s="123">
        <v>2440</v>
      </c>
      <c r="H43" s="123"/>
      <c r="I43" s="123"/>
      <c r="J43" s="123">
        <v>2150</v>
      </c>
      <c r="K43" s="123">
        <v>2190</v>
      </c>
      <c r="L43" s="123"/>
      <c r="M43" s="123">
        <v>810</v>
      </c>
      <c r="N43" s="152">
        <v>1080</v>
      </c>
      <c r="O43" s="123">
        <v>510</v>
      </c>
      <c r="P43" s="123">
        <v>5670</v>
      </c>
      <c r="Q43" s="123">
        <v>12740</v>
      </c>
      <c r="R43" s="123">
        <v>80200</v>
      </c>
      <c r="S43" s="123"/>
      <c r="T43" s="124"/>
      <c r="U43" s="152">
        <v>31860</v>
      </c>
      <c r="V43" s="123"/>
      <c r="W43" s="123">
        <v>2370</v>
      </c>
      <c r="X43" s="152">
        <v>14280</v>
      </c>
      <c r="Y43" s="152"/>
      <c r="Z43" s="152"/>
      <c r="AA43" s="236">
        <f t="shared" si="0"/>
        <v>170040</v>
      </c>
    </row>
    <row r="44" spans="1:27" x14ac:dyDescent="0.4">
      <c r="A44" s="136">
        <v>36617</v>
      </c>
      <c r="B44" s="123">
        <v>10800</v>
      </c>
      <c r="C44" s="123">
        <v>2190</v>
      </c>
      <c r="D44" s="123"/>
      <c r="E44" s="123"/>
      <c r="F44" s="123">
        <v>4420</v>
      </c>
      <c r="G44" s="123">
        <v>2470</v>
      </c>
      <c r="H44" s="123"/>
      <c r="I44" s="123"/>
      <c r="J44" s="123">
        <v>2200</v>
      </c>
      <c r="K44" s="123">
        <v>2520</v>
      </c>
      <c r="L44" s="123"/>
      <c r="M44" s="123">
        <v>2190</v>
      </c>
      <c r="N44" s="152"/>
      <c r="O44" s="123">
        <v>480</v>
      </c>
      <c r="P44" s="123">
        <v>5600</v>
      </c>
      <c r="Q44" s="123">
        <v>13080</v>
      </c>
      <c r="R44" s="123">
        <v>88790</v>
      </c>
      <c r="S44" s="123"/>
      <c r="T44" s="124">
        <v>9150</v>
      </c>
      <c r="U44" s="152">
        <v>32380</v>
      </c>
      <c r="V44" s="123">
        <v>22800</v>
      </c>
      <c r="W44" s="123">
        <v>2150</v>
      </c>
      <c r="X44" s="152">
        <v>8510</v>
      </c>
      <c r="Y44" s="152"/>
      <c r="Z44" s="152"/>
      <c r="AA44" s="236">
        <f t="shared" si="0"/>
        <v>209730</v>
      </c>
    </row>
    <row r="45" spans="1:27" x14ac:dyDescent="0.4">
      <c r="A45" s="136">
        <v>36647</v>
      </c>
      <c r="B45" s="123">
        <v>7000</v>
      </c>
      <c r="C45" s="123">
        <v>1800</v>
      </c>
      <c r="D45" s="123"/>
      <c r="E45" s="123"/>
      <c r="F45" s="123">
        <v>4270</v>
      </c>
      <c r="G45" s="123">
        <v>2320</v>
      </c>
      <c r="H45" s="123"/>
      <c r="I45" s="123"/>
      <c r="J45" s="123">
        <v>2220</v>
      </c>
      <c r="K45" s="123">
        <v>2060</v>
      </c>
      <c r="L45" s="123"/>
      <c r="M45" s="123">
        <v>310</v>
      </c>
      <c r="N45" s="152">
        <v>1390</v>
      </c>
      <c r="O45" s="123">
        <v>130</v>
      </c>
      <c r="P45" s="123">
        <v>5660</v>
      </c>
      <c r="Q45" s="123">
        <v>13140</v>
      </c>
      <c r="R45" s="123">
        <v>88880</v>
      </c>
      <c r="S45" s="123"/>
      <c r="T45" s="124">
        <v>890</v>
      </c>
      <c r="U45" s="152">
        <v>32130</v>
      </c>
      <c r="V45" s="123">
        <v>19030</v>
      </c>
      <c r="W45" s="123">
        <v>2090</v>
      </c>
      <c r="X45" s="152">
        <v>5220</v>
      </c>
      <c r="Y45" s="152"/>
      <c r="Z45" s="152"/>
      <c r="AA45" s="236">
        <f t="shared" si="0"/>
        <v>188540</v>
      </c>
    </row>
    <row r="46" spans="1:27" x14ac:dyDescent="0.4">
      <c r="A46" s="136">
        <v>36678</v>
      </c>
      <c r="B46" s="123">
        <v>4600</v>
      </c>
      <c r="C46" s="123">
        <v>1640</v>
      </c>
      <c r="D46" s="123"/>
      <c r="E46" s="123"/>
      <c r="F46" s="123">
        <v>4420</v>
      </c>
      <c r="G46" s="123">
        <v>2090</v>
      </c>
      <c r="H46" s="123"/>
      <c r="I46" s="123"/>
      <c r="J46" s="123">
        <v>2370</v>
      </c>
      <c r="K46" s="123">
        <v>2290</v>
      </c>
      <c r="L46" s="123"/>
      <c r="M46" s="123">
        <v>1430</v>
      </c>
      <c r="N46" s="152">
        <v>2480</v>
      </c>
      <c r="O46" s="123"/>
      <c r="P46" s="123">
        <v>5800</v>
      </c>
      <c r="Q46" s="123">
        <v>13880</v>
      </c>
      <c r="R46" s="123">
        <v>96000</v>
      </c>
      <c r="S46" s="123"/>
      <c r="T46" s="124">
        <v>8940</v>
      </c>
      <c r="U46" s="152">
        <v>33880</v>
      </c>
      <c r="V46" s="123">
        <v>20070</v>
      </c>
      <c r="W46" s="123">
        <v>1960</v>
      </c>
      <c r="X46" s="152">
        <v>3650</v>
      </c>
      <c r="Y46" s="152"/>
      <c r="Z46" s="152"/>
      <c r="AA46" s="236">
        <f t="shared" si="0"/>
        <v>205500</v>
      </c>
    </row>
    <row r="47" spans="1:27" x14ac:dyDescent="0.4">
      <c r="A47" s="136">
        <v>36708</v>
      </c>
      <c r="B47" s="123">
        <v>5250</v>
      </c>
      <c r="C47" s="123">
        <v>1390</v>
      </c>
      <c r="D47" s="123"/>
      <c r="E47" s="123"/>
      <c r="F47" s="123">
        <v>5460</v>
      </c>
      <c r="G47" s="123">
        <v>3070</v>
      </c>
      <c r="H47" s="123"/>
      <c r="I47" s="123"/>
      <c r="J47" s="123">
        <v>2380</v>
      </c>
      <c r="K47" s="123">
        <v>2420</v>
      </c>
      <c r="L47" s="123"/>
      <c r="M47" s="123">
        <v>520</v>
      </c>
      <c r="N47" s="152">
        <v>4380</v>
      </c>
      <c r="O47" s="123"/>
      <c r="P47" s="123">
        <v>4300</v>
      </c>
      <c r="Q47" s="123">
        <v>13340</v>
      </c>
      <c r="R47" s="123">
        <v>89400</v>
      </c>
      <c r="S47" s="123"/>
      <c r="T47" s="124">
        <v>8630</v>
      </c>
      <c r="U47" s="152">
        <v>34450</v>
      </c>
      <c r="V47" s="123">
        <v>19870</v>
      </c>
      <c r="W47" s="123">
        <v>1740</v>
      </c>
      <c r="X47" s="152">
        <v>4030</v>
      </c>
      <c r="Y47" s="152"/>
      <c r="Z47" s="152"/>
      <c r="AA47" s="236">
        <f t="shared" si="0"/>
        <v>200630</v>
      </c>
    </row>
    <row r="48" spans="1:27" x14ac:dyDescent="0.4">
      <c r="A48" s="136">
        <v>36739</v>
      </c>
      <c r="B48" s="123">
        <v>7620</v>
      </c>
      <c r="C48" s="123">
        <v>1260</v>
      </c>
      <c r="D48" s="123"/>
      <c r="E48" s="123"/>
      <c r="F48" s="123">
        <v>3460</v>
      </c>
      <c r="G48" s="123">
        <v>1680</v>
      </c>
      <c r="H48" s="123"/>
      <c r="I48" s="123"/>
      <c r="J48" s="123">
        <v>2110</v>
      </c>
      <c r="K48" s="123">
        <v>2010</v>
      </c>
      <c r="L48" s="123"/>
      <c r="M48" s="123">
        <v>310</v>
      </c>
      <c r="N48" s="152">
        <v>2470</v>
      </c>
      <c r="O48" s="123"/>
      <c r="P48" s="123">
        <v>5370</v>
      </c>
      <c r="Q48" s="123">
        <v>13160</v>
      </c>
      <c r="R48" s="123">
        <v>89350</v>
      </c>
      <c r="S48" s="123"/>
      <c r="T48" s="124">
        <v>10300</v>
      </c>
      <c r="U48" s="152">
        <v>34380</v>
      </c>
      <c r="V48" s="123">
        <v>19230</v>
      </c>
      <c r="W48" s="123">
        <v>1640</v>
      </c>
      <c r="X48" s="152">
        <v>4110</v>
      </c>
      <c r="Y48" s="152"/>
      <c r="Z48" s="152"/>
      <c r="AA48" s="236">
        <f t="shared" si="0"/>
        <v>198460</v>
      </c>
    </row>
    <row r="49" spans="1:27" x14ac:dyDescent="0.4">
      <c r="A49" s="136">
        <v>36770</v>
      </c>
      <c r="B49" s="123">
        <v>7240</v>
      </c>
      <c r="C49" s="123">
        <v>1160</v>
      </c>
      <c r="D49" s="123"/>
      <c r="E49" s="123"/>
      <c r="F49" s="123">
        <v>1990</v>
      </c>
      <c r="G49" s="123">
        <v>1640</v>
      </c>
      <c r="H49" s="123"/>
      <c r="I49" s="123"/>
      <c r="J49" s="123">
        <v>1790</v>
      </c>
      <c r="K49" s="123">
        <v>1820</v>
      </c>
      <c r="L49" s="123"/>
      <c r="M49" s="123"/>
      <c r="N49" s="152"/>
      <c r="O49" s="123"/>
      <c r="P49" s="123">
        <v>5100</v>
      </c>
      <c r="Q49" s="123">
        <v>13150</v>
      </c>
      <c r="R49" s="123">
        <v>84270</v>
      </c>
      <c r="S49" s="123"/>
      <c r="T49" s="124"/>
      <c r="U49" s="152">
        <v>33660</v>
      </c>
      <c r="V49" s="123">
        <v>23610</v>
      </c>
      <c r="W49" s="123">
        <v>1590</v>
      </c>
      <c r="X49" s="152">
        <v>3220</v>
      </c>
      <c r="Y49" s="152"/>
      <c r="Z49" s="152"/>
      <c r="AA49" s="236">
        <f t="shared" si="0"/>
        <v>180240</v>
      </c>
    </row>
    <row r="50" spans="1:27" x14ac:dyDescent="0.4">
      <c r="A50" s="136">
        <v>36800</v>
      </c>
      <c r="B50" s="123">
        <v>5910</v>
      </c>
      <c r="C50" s="123">
        <v>920</v>
      </c>
      <c r="D50" s="123"/>
      <c r="E50" s="123"/>
      <c r="F50" s="123">
        <v>4360</v>
      </c>
      <c r="G50" s="123">
        <v>1600</v>
      </c>
      <c r="H50" s="123"/>
      <c r="I50" s="123"/>
      <c r="J50" s="123">
        <v>1270</v>
      </c>
      <c r="K50" s="123">
        <v>1320</v>
      </c>
      <c r="L50" s="123"/>
      <c r="M50" s="123">
        <v>9850</v>
      </c>
      <c r="N50" s="152"/>
      <c r="O50" s="123"/>
      <c r="P50" s="123">
        <v>4670</v>
      </c>
      <c r="Q50" s="123">
        <v>10690</v>
      </c>
      <c r="R50" s="123">
        <v>61580</v>
      </c>
      <c r="S50" s="123"/>
      <c r="T50" s="124">
        <v>9100</v>
      </c>
      <c r="U50" s="152">
        <v>27960</v>
      </c>
      <c r="V50" s="123">
        <v>1781</v>
      </c>
      <c r="W50" s="123">
        <v>1300</v>
      </c>
      <c r="X50" s="152">
        <v>3180</v>
      </c>
      <c r="Y50" s="152"/>
      <c r="Z50" s="152"/>
      <c r="AA50" s="236">
        <f t="shared" si="0"/>
        <v>145491</v>
      </c>
    </row>
    <row r="51" spans="1:27" x14ac:dyDescent="0.4">
      <c r="A51" s="136">
        <v>36831</v>
      </c>
      <c r="B51" s="123">
        <v>6800</v>
      </c>
      <c r="C51" s="123">
        <v>970</v>
      </c>
      <c r="D51" s="123"/>
      <c r="E51" s="123"/>
      <c r="F51" s="123">
        <v>4640</v>
      </c>
      <c r="G51" s="123">
        <v>1640</v>
      </c>
      <c r="H51" s="123"/>
      <c r="I51" s="123"/>
      <c r="J51" s="123">
        <v>1280</v>
      </c>
      <c r="K51" s="123">
        <v>2200</v>
      </c>
      <c r="L51" s="123"/>
      <c r="M51" s="123">
        <v>6270</v>
      </c>
      <c r="N51" s="152"/>
      <c r="O51" s="123"/>
      <c r="P51" s="123">
        <v>4750</v>
      </c>
      <c r="Q51" s="123">
        <v>12230</v>
      </c>
      <c r="R51" s="123">
        <v>71340</v>
      </c>
      <c r="S51" s="123"/>
      <c r="T51" s="124">
        <v>10050</v>
      </c>
      <c r="U51" s="152">
        <v>32110</v>
      </c>
      <c r="V51" s="123">
        <v>21360</v>
      </c>
      <c r="W51" s="123">
        <v>1760</v>
      </c>
      <c r="X51" s="152">
        <v>2920</v>
      </c>
      <c r="Y51" s="152"/>
      <c r="Z51" s="152"/>
      <c r="AA51" s="236">
        <f t="shared" si="0"/>
        <v>180320</v>
      </c>
    </row>
    <row r="52" spans="1:27" x14ac:dyDescent="0.4">
      <c r="A52" s="136">
        <v>36861</v>
      </c>
      <c r="B52" s="123">
        <v>6790</v>
      </c>
      <c r="C52" s="123">
        <v>1100</v>
      </c>
      <c r="D52" s="123"/>
      <c r="E52" s="123"/>
      <c r="F52" s="123">
        <v>4160</v>
      </c>
      <c r="G52" s="123">
        <v>1440</v>
      </c>
      <c r="H52" s="123"/>
      <c r="I52" s="123"/>
      <c r="J52" s="123">
        <v>3960</v>
      </c>
      <c r="K52" s="123">
        <v>1980</v>
      </c>
      <c r="L52" s="123"/>
      <c r="M52" s="123">
        <v>6100</v>
      </c>
      <c r="N52" s="152"/>
      <c r="O52" s="123"/>
      <c r="P52" s="123">
        <v>4420</v>
      </c>
      <c r="Q52" s="123">
        <v>12060</v>
      </c>
      <c r="R52" s="123">
        <v>69870</v>
      </c>
      <c r="S52" s="123"/>
      <c r="T52" s="124">
        <v>4220</v>
      </c>
      <c r="U52" s="152">
        <v>31910</v>
      </c>
      <c r="V52" s="123">
        <v>18640</v>
      </c>
      <c r="W52" s="123">
        <v>1620</v>
      </c>
      <c r="X52" s="152">
        <v>2600</v>
      </c>
      <c r="Y52" s="152"/>
      <c r="Z52" s="152"/>
      <c r="AA52" s="236">
        <f t="shared" si="0"/>
        <v>170870</v>
      </c>
    </row>
    <row r="53" spans="1:27" x14ac:dyDescent="0.4">
      <c r="A53" s="136">
        <v>36892</v>
      </c>
      <c r="B53" s="123">
        <v>6700</v>
      </c>
      <c r="C53" s="123">
        <v>1080</v>
      </c>
      <c r="D53" s="123"/>
      <c r="E53" s="123"/>
      <c r="F53" s="123">
        <v>5900</v>
      </c>
      <c r="G53" s="123">
        <v>1410</v>
      </c>
      <c r="H53" s="123"/>
      <c r="I53" s="123"/>
      <c r="J53" s="123">
        <v>2870</v>
      </c>
      <c r="K53" s="123">
        <v>860</v>
      </c>
      <c r="L53" s="123"/>
      <c r="M53" s="123">
        <v>2130</v>
      </c>
      <c r="N53" s="152"/>
      <c r="O53" s="123"/>
      <c r="P53" s="123">
        <v>4250</v>
      </c>
      <c r="Q53" s="123">
        <v>11960</v>
      </c>
      <c r="R53" s="123">
        <v>68430</v>
      </c>
      <c r="S53" s="123"/>
      <c r="T53" s="124">
        <v>7920</v>
      </c>
      <c r="U53" s="152">
        <v>32460</v>
      </c>
      <c r="V53" s="123">
        <v>18380</v>
      </c>
      <c r="W53" s="123">
        <v>1510</v>
      </c>
      <c r="X53" s="152">
        <v>2660</v>
      </c>
      <c r="Y53" s="152"/>
      <c r="Z53" s="152"/>
      <c r="AA53" s="236">
        <f t="shared" si="0"/>
        <v>168520</v>
      </c>
    </row>
    <row r="54" spans="1:27" x14ac:dyDescent="0.4">
      <c r="A54" s="136">
        <v>36923</v>
      </c>
      <c r="B54" s="123">
        <v>6690</v>
      </c>
      <c r="C54" s="123">
        <v>1370</v>
      </c>
      <c r="D54" s="123"/>
      <c r="E54" s="123"/>
      <c r="F54" s="123">
        <v>9090</v>
      </c>
      <c r="G54" s="123">
        <v>1920</v>
      </c>
      <c r="H54" s="123"/>
      <c r="I54" s="123"/>
      <c r="J54" s="123">
        <v>3040</v>
      </c>
      <c r="K54" s="123">
        <v>2820</v>
      </c>
      <c r="L54" s="123"/>
      <c r="M54" s="123">
        <v>4580</v>
      </c>
      <c r="N54" s="152"/>
      <c r="O54" s="123"/>
      <c r="P54" s="123">
        <v>5600</v>
      </c>
      <c r="Q54" s="123">
        <v>12080</v>
      </c>
      <c r="R54" s="123">
        <v>68930</v>
      </c>
      <c r="S54" s="123"/>
      <c r="T54" s="124">
        <v>7850</v>
      </c>
      <c r="U54" s="152">
        <v>32380</v>
      </c>
      <c r="V54" s="123">
        <v>18970</v>
      </c>
      <c r="W54" s="123">
        <v>30</v>
      </c>
      <c r="X54" s="152">
        <v>2670</v>
      </c>
      <c r="Y54" s="152"/>
      <c r="Z54" s="152"/>
      <c r="AA54" s="236">
        <f t="shared" si="0"/>
        <v>178020</v>
      </c>
    </row>
    <row r="55" spans="1:27" x14ac:dyDescent="0.4">
      <c r="A55" s="136">
        <v>36951</v>
      </c>
      <c r="B55" s="123">
        <v>7070</v>
      </c>
      <c r="C55" s="123">
        <v>3950</v>
      </c>
      <c r="D55" s="123"/>
      <c r="E55" s="123"/>
      <c r="F55" s="123">
        <v>3180</v>
      </c>
      <c r="G55" s="123">
        <v>3250</v>
      </c>
      <c r="H55" s="123"/>
      <c r="I55" s="123"/>
      <c r="J55" s="123">
        <v>2220</v>
      </c>
      <c r="K55" s="123">
        <v>2340</v>
      </c>
      <c r="L55" s="123"/>
      <c r="M55" s="123">
        <v>4610</v>
      </c>
      <c r="N55" s="152"/>
      <c r="O55" s="123"/>
      <c r="P55" s="123">
        <v>6580</v>
      </c>
      <c r="Q55" s="123">
        <v>12690</v>
      </c>
      <c r="R55" s="123">
        <v>85660</v>
      </c>
      <c r="S55" s="123"/>
      <c r="T55" s="124"/>
      <c r="U55" s="152">
        <v>33370</v>
      </c>
      <c r="V55" s="123">
        <v>26350</v>
      </c>
      <c r="W55" s="123">
        <v>3190</v>
      </c>
      <c r="X55" s="152">
        <v>3290</v>
      </c>
      <c r="Y55" s="152"/>
      <c r="Z55" s="152"/>
      <c r="AA55" s="236">
        <f t="shared" si="0"/>
        <v>197750</v>
      </c>
    </row>
    <row r="56" spans="1:27" x14ac:dyDescent="0.4">
      <c r="A56" s="136">
        <v>36982</v>
      </c>
      <c r="B56" s="123">
        <v>5450</v>
      </c>
      <c r="C56" s="123">
        <v>2670</v>
      </c>
      <c r="D56" s="123"/>
      <c r="E56" s="123"/>
      <c r="F56" s="123">
        <v>1390</v>
      </c>
      <c r="G56" s="123">
        <v>2790</v>
      </c>
      <c r="H56" s="123"/>
      <c r="I56" s="123"/>
      <c r="J56" s="123">
        <v>2220</v>
      </c>
      <c r="K56" s="123">
        <v>2930</v>
      </c>
      <c r="L56" s="123"/>
      <c r="M56" s="123">
        <v>4450</v>
      </c>
      <c r="N56" s="152"/>
      <c r="O56" s="123"/>
      <c r="P56" s="123">
        <v>8650</v>
      </c>
      <c r="Q56" s="123">
        <v>8410</v>
      </c>
      <c r="R56" s="123">
        <v>99410</v>
      </c>
      <c r="S56" s="123"/>
      <c r="T56" s="124">
        <v>7270</v>
      </c>
      <c r="U56" s="152">
        <v>33820</v>
      </c>
      <c r="V56" s="123">
        <v>38880</v>
      </c>
      <c r="W56" s="123">
        <v>2670</v>
      </c>
      <c r="X56" s="152">
        <v>3260</v>
      </c>
      <c r="Y56" s="152"/>
      <c r="Z56" s="152"/>
      <c r="AA56" s="236">
        <f t="shared" si="0"/>
        <v>224270</v>
      </c>
    </row>
    <row r="57" spans="1:27" x14ac:dyDescent="0.4">
      <c r="A57" s="136">
        <v>37012</v>
      </c>
      <c r="B57" s="123">
        <v>10090</v>
      </c>
      <c r="C57" s="123">
        <v>2130</v>
      </c>
      <c r="D57" s="123"/>
      <c r="E57" s="123"/>
      <c r="F57" s="123">
        <v>2440</v>
      </c>
      <c r="G57" s="123">
        <v>2290</v>
      </c>
      <c r="H57" s="123"/>
      <c r="I57" s="123"/>
      <c r="J57" s="123">
        <v>2140</v>
      </c>
      <c r="K57" s="123">
        <v>3000</v>
      </c>
      <c r="L57" s="123"/>
      <c r="M57" s="123">
        <v>4240</v>
      </c>
      <c r="N57" s="152"/>
      <c r="O57" s="123"/>
      <c r="P57" s="123">
        <v>10070</v>
      </c>
      <c r="Q57" s="123">
        <v>20840</v>
      </c>
      <c r="R57" s="123">
        <v>111850</v>
      </c>
      <c r="S57" s="123"/>
      <c r="T57" s="124">
        <v>6760</v>
      </c>
      <c r="U57" s="152">
        <v>35010</v>
      </c>
      <c r="V57" s="123">
        <v>39610</v>
      </c>
      <c r="W57" s="123">
        <v>2690</v>
      </c>
      <c r="X57" s="152">
        <v>3150</v>
      </c>
      <c r="Y57" s="152"/>
      <c r="Z57" s="152"/>
      <c r="AA57" s="236">
        <f t="shared" si="0"/>
        <v>256310</v>
      </c>
    </row>
    <row r="58" spans="1:27" x14ac:dyDescent="0.4">
      <c r="A58" s="136">
        <v>37043</v>
      </c>
      <c r="B58" s="123"/>
      <c r="C58" s="123"/>
      <c r="D58" s="123"/>
      <c r="E58" s="123"/>
      <c r="F58" s="123"/>
      <c r="G58" s="123"/>
      <c r="H58" s="123"/>
      <c r="I58" s="123"/>
      <c r="J58" s="123"/>
      <c r="K58" s="123"/>
      <c r="L58" s="123"/>
      <c r="M58" s="123"/>
      <c r="N58" s="152"/>
      <c r="O58" s="123"/>
      <c r="P58" s="123"/>
      <c r="Q58" s="123"/>
      <c r="R58" s="123"/>
      <c r="S58" s="123"/>
      <c r="T58" s="124"/>
      <c r="U58" s="152"/>
      <c r="V58" s="123"/>
      <c r="W58" s="123"/>
      <c r="X58" s="152"/>
      <c r="Y58" s="152"/>
      <c r="Z58" s="152"/>
      <c r="AA58" s="236">
        <f t="shared" si="0"/>
        <v>0</v>
      </c>
    </row>
    <row r="59" spans="1:27" x14ac:dyDescent="0.4">
      <c r="A59" s="136">
        <v>37073</v>
      </c>
      <c r="B59" s="123">
        <v>9580</v>
      </c>
      <c r="C59" s="123">
        <v>1660</v>
      </c>
      <c r="D59" s="123"/>
      <c r="E59" s="123"/>
      <c r="F59" s="123">
        <v>5940</v>
      </c>
      <c r="G59" s="123">
        <v>1810</v>
      </c>
      <c r="H59" s="123"/>
      <c r="I59" s="123"/>
      <c r="J59" s="123">
        <v>2140</v>
      </c>
      <c r="K59" s="123">
        <v>6860</v>
      </c>
      <c r="L59" s="123"/>
      <c r="M59" s="123">
        <v>6470</v>
      </c>
      <c r="N59" s="152"/>
      <c r="O59" s="123"/>
      <c r="P59" s="123">
        <v>10370</v>
      </c>
      <c r="Q59" s="123">
        <v>17010</v>
      </c>
      <c r="R59" s="123">
        <v>129270</v>
      </c>
      <c r="S59" s="123"/>
      <c r="T59" s="124">
        <v>18460</v>
      </c>
      <c r="U59" s="152">
        <v>32680</v>
      </c>
      <c r="V59" s="123">
        <v>37700</v>
      </c>
      <c r="W59" s="123">
        <v>2180</v>
      </c>
      <c r="X59" s="152">
        <v>2470</v>
      </c>
      <c r="Y59" s="152"/>
      <c r="Z59" s="152"/>
      <c r="AA59" s="236">
        <f t="shared" si="0"/>
        <v>284600</v>
      </c>
    </row>
    <row r="60" spans="1:27" x14ac:dyDescent="0.4">
      <c r="A60" s="136">
        <v>37104</v>
      </c>
      <c r="B60" s="123">
        <v>9250</v>
      </c>
      <c r="C60" s="123">
        <v>1500</v>
      </c>
      <c r="D60" s="123"/>
      <c r="E60" s="123"/>
      <c r="F60" s="123">
        <v>5530</v>
      </c>
      <c r="G60" s="123"/>
      <c r="H60" s="123"/>
      <c r="I60" s="123"/>
      <c r="J60" s="123">
        <v>2110</v>
      </c>
      <c r="K60" s="123">
        <v>3610</v>
      </c>
      <c r="L60" s="123"/>
      <c r="M60" s="123">
        <v>5320</v>
      </c>
      <c r="N60" s="152"/>
      <c r="O60" s="123"/>
      <c r="P60" s="123">
        <v>15190</v>
      </c>
      <c r="Q60" s="123">
        <v>33570</v>
      </c>
      <c r="R60" s="123">
        <v>131800</v>
      </c>
      <c r="S60" s="123"/>
      <c r="T60" s="124">
        <v>12880</v>
      </c>
      <c r="U60" s="152">
        <v>34600</v>
      </c>
      <c r="V60" s="123">
        <v>37080</v>
      </c>
      <c r="W60" s="123">
        <v>2680</v>
      </c>
      <c r="X60" s="152">
        <v>1050</v>
      </c>
      <c r="Y60" s="152"/>
      <c r="Z60" s="152"/>
      <c r="AA60" s="236">
        <f t="shared" si="0"/>
        <v>296170</v>
      </c>
    </row>
    <row r="61" spans="1:27" x14ac:dyDescent="0.4">
      <c r="A61" s="136">
        <v>37135</v>
      </c>
      <c r="B61" s="123">
        <v>9260</v>
      </c>
      <c r="C61" s="123">
        <v>1930</v>
      </c>
      <c r="D61" s="123"/>
      <c r="E61" s="123"/>
      <c r="F61" s="123">
        <v>8290</v>
      </c>
      <c r="G61" s="123">
        <v>1830</v>
      </c>
      <c r="H61" s="123"/>
      <c r="I61" s="123"/>
      <c r="J61" s="123">
        <v>2010</v>
      </c>
      <c r="K61" s="123">
        <v>3900</v>
      </c>
      <c r="L61" s="123"/>
      <c r="M61" s="123">
        <v>6260</v>
      </c>
      <c r="N61" s="152"/>
      <c r="O61" s="123"/>
      <c r="P61" s="123">
        <v>15380</v>
      </c>
      <c r="Q61" s="123">
        <v>320</v>
      </c>
      <c r="R61" s="123">
        <v>113820</v>
      </c>
      <c r="S61" s="123"/>
      <c r="T61" s="124">
        <v>15260</v>
      </c>
      <c r="U61" s="152">
        <v>34180</v>
      </c>
      <c r="V61" s="123">
        <v>37170</v>
      </c>
      <c r="W61" s="123">
        <v>2580</v>
      </c>
      <c r="X61" s="152">
        <v>2200</v>
      </c>
      <c r="Y61" s="152"/>
      <c r="Z61" s="152"/>
      <c r="AA61" s="236">
        <f t="shared" si="0"/>
        <v>254390</v>
      </c>
    </row>
    <row r="62" spans="1:27" x14ac:dyDescent="0.4">
      <c r="A62" s="136">
        <v>37165</v>
      </c>
      <c r="B62" s="123">
        <v>3420</v>
      </c>
      <c r="C62" s="123">
        <v>1360</v>
      </c>
      <c r="D62" s="123"/>
      <c r="E62" s="123"/>
      <c r="F62" s="123">
        <v>8700</v>
      </c>
      <c r="G62" s="123"/>
      <c r="H62" s="123"/>
      <c r="I62" s="123"/>
      <c r="J62" s="123">
        <v>2040</v>
      </c>
      <c r="K62" s="123">
        <v>2600</v>
      </c>
      <c r="L62" s="123"/>
      <c r="M62" s="123">
        <v>7070</v>
      </c>
      <c r="N62" s="152">
        <v>60</v>
      </c>
      <c r="O62" s="123"/>
      <c r="P62" s="123">
        <v>13510</v>
      </c>
      <c r="Q62" s="123">
        <v>18270</v>
      </c>
      <c r="R62" s="123">
        <v>100740</v>
      </c>
      <c r="S62" s="123"/>
      <c r="T62" s="124">
        <v>11710</v>
      </c>
      <c r="U62" s="152">
        <v>33260</v>
      </c>
      <c r="V62" s="123">
        <v>41080</v>
      </c>
      <c r="W62" s="123">
        <v>2580</v>
      </c>
      <c r="X62" s="152">
        <v>1640</v>
      </c>
      <c r="Y62" s="152"/>
      <c r="Z62" s="152"/>
      <c r="AA62" s="236">
        <f t="shared" si="0"/>
        <v>248040</v>
      </c>
    </row>
    <row r="63" spans="1:27" x14ac:dyDescent="0.4">
      <c r="A63" s="136">
        <v>37196</v>
      </c>
      <c r="B63" s="123">
        <v>4160</v>
      </c>
      <c r="C63" s="123">
        <v>1190</v>
      </c>
      <c r="D63" s="123"/>
      <c r="E63" s="123"/>
      <c r="F63" s="123">
        <v>6030</v>
      </c>
      <c r="G63" s="123"/>
      <c r="H63" s="123"/>
      <c r="I63" s="123">
        <v>3880</v>
      </c>
      <c r="J63" s="123">
        <v>1870</v>
      </c>
      <c r="K63" s="123">
        <v>2370</v>
      </c>
      <c r="L63" s="123"/>
      <c r="M63" s="123">
        <v>4720</v>
      </c>
      <c r="N63" s="152">
        <v>20</v>
      </c>
      <c r="O63" s="123"/>
      <c r="P63" s="123">
        <v>13120</v>
      </c>
      <c r="Q63" s="123">
        <v>17270</v>
      </c>
      <c r="R63" s="123">
        <v>101340</v>
      </c>
      <c r="S63" s="123"/>
      <c r="T63" s="124">
        <v>11560</v>
      </c>
      <c r="U63" s="152">
        <v>34920</v>
      </c>
      <c r="V63" s="123">
        <v>40790</v>
      </c>
      <c r="W63" s="123">
        <v>2740</v>
      </c>
      <c r="X63" s="152">
        <v>1910</v>
      </c>
      <c r="Y63" s="152"/>
      <c r="Z63" s="152"/>
      <c r="AA63" s="236">
        <f t="shared" si="0"/>
        <v>247890</v>
      </c>
    </row>
    <row r="64" spans="1:27" x14ac:dyDescent="0.4">
      <c r="A64" s="136">
        <v>37226</v>
      </c>
      <c r="B64" s="123">
        <v>10250</v>
      </c>
      <c r="C64" s="123">
        <v>1180</v>
      </c>
      <c r="D64" s="123"/>
      <c r="E64" s="123"/>
      <c r="F64" s="123">
        <v>5900</v>
      </c>
      <c r="G64" s="123"/>
      <c r="H64" s="123"/>
      <c r="I64" s="123">
        <v>3280</v>
      </c>
      <c r="J64" s="123">
        <v>1980</v>
      </c>
      <c r="K64" s="123">
        <v>2300</v>
      </c>
      <c r="L64" s="123"/>
      <c r="M64" s="123">
        <v>5610</v>
      </c>
      <c r="N64" s="152">
        <v>60</v>
      </c>
      <c r="O64" s="123"/>
      <c r="P64" s="123">
        <v>18640</v>
      </c>
      <c r="Q64" s="123">
        <v>26830</v>
      </c>
      <c r="R64" s="123">
        <v>102450</v>
      </c>
      <c r="S64" s="123"/>
      <c r="T64" s="124">
        <v>11300</v>
      </c>
      <c r="U64" s="152">
        <v>31470</v>
      </c>
      <c r="V64" s="123">
        <v>32860</v>
      </c>
      <c r="W64" s="123">
        <v>2410</v>
      </c>
      <c r="X64" s="152">
        <v>3120</v>
      </c>
      <c r="Y64" s="152"/>
      <c r="Z64" s="152"/>
      <c r="AA64" s="236">
        <f t="shared" si="0"/>
        <v>259640</v>
      </c>
    </row>
    <row r="65" spans="1:27" x14ac:dyDescent="0.4">
      <c r="A65" s="136">
        <v>37257</v>
      </c>
      <c r="B65" s="123"/>
      <c r="C65" s="123"/>
      <c r="D65" s="123"/>
      <c r="E65" s="123"/>
      <c r="F65" s="123"/>
      <c r="G65" s="123"/>
      <c r="H65" s="123"/>
      <c r="I65" s="123"/>
      <c r="J65" s="123"/>
      <c r="K65" s="123"/>
      <c r="L65" s="123"/>
      <c r="M65" s="123"/>
      <c r="N65" s="152"/>
      <c r="O65" s="123"/>
      <c r="P65" s="123"/>
      <c r="Q65" s="123"/>
      <c r="R65" s="123"/>
      <c r="S65" s="123"/>
      <c r="T65" s="124"/>
      <c r="U65" s="152"/>
      <c r="V65" s="123"/>
      <c r="W65" s="123"/>
      <c r="X65" s="152"/>
      <c r="Y65" s="152"/>
      <c r="Z65" s="152"/>
      <c r="AA65" s="236">
        <f t="shared" si="0"/>
        <v>0</v>
      </c>
    </row>
    <row r="66" spans="1:27" x14ac:dyDescent="0.4">
      <c r="A66" s="136">
        <v>37623</v>
      </c>
      <c r="B66" s="123"/>
      <c r="C66" s="123"/>
      <c r="D66" s="123"/>
      <c r="E66" s="123"/>
      <c r="F66" s="123"/>
      <c r="G66" s="123"/>
      <c r="H66" s="123"/>
      <c r="I66" s="123"/>
      <c r="J66" s="123"/>
      <c r="K66" s="123"/>
      <c r="L66" s="123"/>
      <c r="M66" s="123"/>
      <c r="N66" s="152"/>
      <c r="O66" s="123"/>
      <c r="P66" s="123"/>
      <c r="Q66" s="123"/>
      <c r="R66" s="123"/>
      <c r="S66" s="123"/>
      <c r="T66" s="124"/>
      <c r="U66" s="152"/>
      <c r="V66" s="123"/>
      <c r="W66" s="123"/>
      <c r="X66" s="152"/>
      <c r="Y66" s="152"/>
      <c r="Z66" s="152"/>
      <c r="AA66" s="236">
        <f t="shared" si="0"/>
        <v>0</v>
      </c>
    </row>
    <row r="67" spans="1:27" x14ac:dyDescent="0.4">
      <c r="A67" s="136">
        <v>37987</v>
      </c>
      <c r="B67" s="123"/>
      <c r="C67" s="123"/>
      <c r="D67" s="123"/>
      <c r="E67" s="123"/>
      <c r="F67" s="123"/>
      <c r="G67" s="123"/>
      <c r="H67" s="123"/>
      <c r="I67" s="123"/>
      <c r="J67" s="123"/>
      <c r="K67" s="123"/>
      <c r="L67" s="123"/>
      <c r="M67" s="123"/>
      <c r="N67" s="152"/>
      <c r="O67" s="123"/>
      <c r="P67" s="123"/>
      <c r="Q67" s="123"/>
      <c r="R67" s="123"/>
      <c r="S67" s="123"/>
      <c r="T67" s="124"/>
      <c r="U67" s="152"/>
      <c r="V67" s="123"/>
      <c r="W67" s="123"/>
      <c r="X67" s="152"/>
      <c r="Y67" s="152"/>
      <c r="Z67" s="152"/>
      <c r="AA67" s="236">
        <f t="shared" si="0"/>
        <v>0</v>
      </c>
    </row>
    <row r="68" spans="1:27" x14ac:dyDescent="0.4">
      <c r="A68" s="136">
        <v>38353</v>
      </c>
      <c r="B68" s="123">
        <v>5770</v>
      </c>
      <c r="C68" s="123">
        <v>1820</v>
      </c>
      <c r="D68" s="123"/>
      <c r="E68" s="123"/>
      <c r="F68" s="123">
        <v>3380</v>
      </c>
      <c r="G68" s="123"/>
      <c r="H68" s="123"/>
      <c r="I68" s="123">
        <v>340</v>
      </c>
      <c r="J68" s="123">
        <v>2740</v>
      </c>
      <c r="K68" s="123">
        <v>1350</v>
      </c>
      <c r="L68" s="123"/>
      <c r="M68" s="123">
        <v>6360</v>
      </c>
      <c r="N68" s="152"/>
      <c r="O68" s="123"/>
      <c r="P68" s="123">
        <v>4930</v>
      </c>
      <c r="Q68" s="123">
        <v>16480</v>
      </c>
      <c r="R68" s="123">
        <v>35230</v>
      </c>
      <c r="S68" s="123"/>
      <c r="T68" s="124">
        <v>6990</v>
      </c>
      <c r="U68" s="152">
        <v>45670</v>
      </c>
      <c r="V68" s="123">
        <v>29860</v>
      </c>
      <c r="W68" s="123">
        <v>3760</v>
      </c>
      <c r="X68" s="152">
        <v>6440</v>
      </c>
      <c r="Y68" s="152"/>
      <c r="Z68" s="152"/>
      <c r="AA68" s="236">
        <f t="shared" si="0"/>
        <v>171120</v>
      </c>
    </row>
    <row r="69" spans="1:27" x14ac:dyDescent="0.4">
      <c r="A69" s="136">
        <v>38384</v>
      </c>
      <c r="B69" s="123">
        <v>10150</v>
      </c>
      <c r="C69" s="123">
        <v>3360</v>
      </c>
      <c r="D69" s="123"/>
      <c r="E69" s="123"/>
      <c r="F69" s="123">
        <v>4810</v>
      </c>
      <c r="G69" s="123"/>
      <c r="H69" s="123"/>
      <c r="I69" s="123">
        <v>340</v>
      </c>
      <c r="J69" s="123">
        <v>2940</v>
      </c>
      <c r="K69" s="123">
        <v>1260</v>
      </c>
      <c r="L69" s="123"/>
      <c r="M69" s="123">
        <v>6620</v>
      </c>
      <c r="N69" s="152"/>
      <c r="O69" s="123"/>
      <c r="P69" s="123">
        <v>14580</v>
      </c>
      <c r="Q69" s="123">
        <v>18410</v>
      </c>
      <c r="R69" s="123">
        <v>49680</v>
      </c>
      <c r="S69" s="123"/>
      <c r="T69" s="124">
        <v>12570</v>
      </c>
      <c r="U69" s="152">
        <v>45010</v>
      </c>
      <c r="V69" s="123">
        <v>34650</v>
      </c>
      <c r="W69" s="123">
        <v>2370</v>
      </c>
      <c r="X69" s="152">
        <v>5260</v>
      </c>
      <c r="Y69" s="152"/>
      <c r="Z69" s="152"/>
      <c r="AA69" s="236">
        <f t="shared" ref="AA69:AA132" si="1">SUM(B69:Z69)</f>
        <v>212010</v>
      </c>
    </row>
    <row r="70" spans="1:27" x14ac:dyDescent="0.4">
      <c r="A70" s="136">
        <v>38412</v>
      </c>
      <c r="B70" s="123">
        <v>7810</v>
      </c>
      <c r="C70" s="123">
        <v>7050</v>
      </c>
      <c r="D70" s="123"/>
      <c r="E70" s="123"/>
      <c r="F70" s="123">
        <v>5810</v>
      </c>
      <c r="G70" s="123"/>
      <c r="H70" s="123"/>
      <c r="I70" s="123">
        <v>370</v>
      </c>
      <c r="J70" s="123">
        <v>3180</v>
      </c>
      <c r="K70" s="123">
        <v>2010</v>
      </c>
      <c r="L70" s="123"/>
      <c r="M70" s="123">
        <v>10660</v>
      </c>
      <c r="N70" s="152"/>
      <c r="O70" s="123"/>
      <c r="P70" s="123">
        <v>19250</v>
      </c>
      <c r="Q70" s="123">
        <v>20860</v>
      </c>
      <c r="R70" s="123">
        <v>69560</v>
      </c>
      <c r="S70" s="123"/>
      <c r="T70" s="124">
        <v>12870</v>
      </c>
      <c r="U70" s="152">
        <v>45130</v>
      </c>
      <c r="V70" s="123">
        <v>37640</v>
      </c>
      <c r="W70" s="123">
        <v>3110</v>
      </c>
      <c r="X70" s="152">
        <v>9600</v>
      </c>
      <c r="Y70" s="152"/>
      <c r="Z70" s="152"/>
      <c r="AA70" s="236">
        <f t="shared" si="1"/>
        <v>254910</v>
      </c>
    </row>
    <row r="71" spans="1:27" x14ac:dyDescent="0.4">
      <c r="A71" s="136">
        <v>38443</v>
      </c>
      <c r="B71" s="123">
        <v>7640</v>
      </c>
      <c r="C71" s="123">
        <v>3960</v>
      </c>
      <c r="D71" s="123"/>
      <c r="E71" s="123"/>
      <c r="F71" s="123">
        <v>5100</v>
      </c>
      <c r="G71" s="123"/>
      <c r="H71" s="123"/>
      <c r="I71" s="123">
        <v>340</v>
      </c>
      <c r="J71" s="123">
        <v>200</v>
      </c>
      <c r="K71" s="123">
        <v>2300</v>
      </c>
      <c r="L71" s="123"/>
      <c r="M71" s="123">
        <v>7100</v>
      </c>
      <c r="N71" s="152"/>
      <c r="O71" s="123"/>
      <c r="P71" s="123">
        <v>19440</v>
      </c>
      <c r="Q71" s="123">
        <v>21950</v>
      </c>
      <c r="R71" s="123">
        <v>98750</v>
      </c>
      <c r="S71" s="123"/>
      <c r="T71" s="124">
        <v>9070</v>
      </c>
      <c r="U71" s="152">
        <v>48640</v>
      </c>
      <c r="V71" s="123">
        <v>39490</v>
      </c>
      <c r="W71" s="123">
        <v>2420</v>
      </c>
      <c r="X71" s="152">
        <v>4090</v>
      </c>
      <c r="Y71" s="152"/>
      <c r="Z71" s="152"/>
      <c r="AA71" s="236">
        <f t="shared" si="1"/>
        <v>270490</v>
      </c>
    </row>
    <row r="72" spans="1:27" x14ac:dyDescent="0.4">
      <c r="A72" s="136">
        <v>38473</v>
      </c>
      <c r="B72" s="123">
        <v>8700</v>
      </c>
      <c r="C72" s="123">
        <v>2450</v>
      </c>
      <c r="D72" s="123"/>
      <c r="E72" s="123"/>
      <c r="F72" s="123">
        <v>6130</v>
      </c>
      <c r="G72" s="123"/>
      <c r="H72" s="123"/>
      <c r="I72" s="123">
        <v>310</v>
      </c>
      <c r="J72" s="123">
        <v>400</v>
      </c>
      <c r="K72" s="123">
        <v>3440</v>
      </c>
      <c r="L72" s="123"/>
      <c r="M72" s="123">
        <v>7290</v>
      </c>
      <c r="N72" s="152"/>
      <c r="O72" s="123"/>
      <c r="P72" s="123">
        <v>19720</v>
      </c>
      <c r="Q72" s="123">
        <v>22920</v>
      </c>
      <c r="R72" s="123">
        <v>100310</v>
      </c>
      <c r="S72" s="123"/>
      <c r="T72" s="124">
        <v>10610</v>
      </c>
      <c r="U72" s="152">
        <v>50670</v>
      </c>
      <c r="V72" s="123">
        <v>39700</v>
      </c>
      <c r="W72" s="123">
        <v>2930</v>
      </c>
      <c r="X72" s="152">
        <v>3770</v>
      </c>
      <c r="Y72" s="152"/>
      <c r="Z72" s="152"/>
      <c r="AA72" s="236">
        <f t="shared" si="1"/>
        <v>279350</v>
      </c>
    </row>
    <row r="73" spans="1:27" x14ac:dyDescent="0.4">
      <c r="A73" s="136">
        <v>38504</v>
      </c>
      <c r="B73" s="123">
        <v>9380</v>
      </c>
      <c r="C73" s="123">
        <v>2380</v>
      </c>
      <c r="D73" s="123"/>
      <c r="E73" s="123"/>
      <c r="F73" s="123">
        <v>6310</v>
      </c>
      <c r="G73" s="123"/>
      <c r="H73" s="123"/>
      <c r="I73" s="123">
        <v>300</v>
      </c>
      <c r="J73" s="123">
        <v>5390</v>
      </c>
      <c r="K73" s="123">
        <v>3360</v>
      </c>
      <c r="L73" s="123"/>
      <c r="M73" s="123">
        <v>7300</v>
      </c>
      <c r="N73" s="152"/>
      <c r="O73" s="123"/>
      <c r="P73" s="123">
        <v>19840</v>
      </c>
      <c r="Q73" s="123">
        <v>23860</v>
      </c>
      <c r="R73" s="123">
        <v>100430</v>
      </c>
      <c r="S73" s="123"/>
      <c r="T73" s="124">
        <v>12390</v>
      </c>
      <c r="U73" s="152">
        <v>51400</v>
      </c>
      <c r="V73" s="123">
        <v>39800</v>
      </c>
      <c r="W73" s="123">
        <v>2780</v>
      </c>
      <c r="X73" s="152">
        <v>3980</v>
      </c>
      <c r="Y73" s="152"/>
      <c r="Z73" s="152"/>
      <c r="AA73" s="236">
        <f t="shared" si="1"/>
        <v>288900</v>
      </c>
    </row>
    <row r="74" spans="1:27" x14ac:dyDescent="0.4">
      <c r="A74" s="136">
        <v>38534</v>
      </c>
      <c r="B74" s="123">
        <v>2580</v>
      </c>
      <c r="C74" s="123">
        <v>1910</v>
      </c>
      <c r="D74" s="123"/>
      <c r="E74" s="123"/>
      <c r="F74" s="123">
        <v>6110</v>
      </c>
      <c r="G74" s="123"/>
      <c r="H74" s="123"/>
      <c r="I74" s="123">
        <v>290</v>
      </c>
      <c r="J74" s="123">
        <v>80</v>
      </c>
      <c r="K74" s="123">
        <v>1770</v>
      </c>
      <c r="L74" s="123"/>
      <c r="M74" s="123">
        <v>7370</v>
      </c>
      <c r="N74" s="152"/>
      <c r="O74" s="123"/>
      <c r="P74" s="123">
        <v>18950</v>
      </c>
      <c r="Q74" s="123">
        <v>23510</v>
      </c>
      <c r="R74" s="123">
        <v>127840</v>
      </c>
      <c r="S74" s="123"/>
      <c r="T74" s="124">
        <v>13440</v>
      </c>
      <c r="U74" s="152">
        <v>50330</v>
      </c>
      <c r="V74" s="123">
        <v>3180</v>
      </c>
      <c r="W74" s="123">
        <v>2430</v>
      </c>
      <c r="X74" s="152">
        <v>3050</v>
      </c>
      <c r="Y74" s="152"/>
      <c r="Z74" s="152"/>
      <c r="AA74" s="236">
        <f t="shared" si="1"/>
        <v>262840</v>
      </c>
    </row>
    <row r="75" spans="1:27" x14ac:dyDescent="0.4">
      <c r="A75" s="136">
        <v>38565</v>
      </c>
      <c r="B75" s="123">
        <v>15690</v>
      </c>
      <c r="C75" s="123">
        <v>2160</v>
      </c>
      <c r="D75" s="123"/>
      <c r="E75" s="123"/>
      <c r="F75" s="123">
        <v>8340</v>
      </c>
      <c r="G75" s="123"/>
      <c r="H75" s="123"/>
      <c r="I75" s="123">
        <v>290</v>
      </c>
      <c r="J75" s="123">
        <v>80</v>
      </c>
      <c r="K75" s="123">
        <v>1680</v>
      </c>
      <c r="L75" s="123"/>
      <c r="M75" s="123">
        <v>7320</v>
      </c>
      <c r="N75" s="152"/>
      <c r="O75" s="123"/>
      <c r="P75" s="123">
        <v>18690</v>
      </c>
      <c r="Q75" s="123">
        <v>23160</v>
      </c>
      <c r="R75" s="123">
        <v>89820</v>
      </c>
      <c r="S75" s="123"/>
      <c r="T75" s="124">
        <v>12230</v>
      </c>
      <c r="U75" s="152">
        <v>49460</v>
      </c>
      <c r="V75" s="123">
        <v>1430</v>
      </c>
      <c r="W75" s="123">
        <v>2240</v>
      </c>
      <c r="X75" s="152">
        <v>2080</v>
      </c>
      <c r="Y75" s="152"/>
      <c r="Z75" s="152"/>
      <c r="AA75" s="236">
        <f t="shared" si="1"/>
        <v>234670</v>
      </c>
    </row>
    <row r="76" spans="1:27" x14ac:dyDescent="0.4">
      <c r="A76" s="136">
        <v>38596</v>
      </c>
      <c r="B76" s="123"/>
      <c r="C76" s="123"/>
      <c r="D76" s="123"/>
      <c r="E76" s="123"/>
      <c r="F76" s="123"/>
      <c r="G76" s="123"/>
      <c r="H76" s="123"/>
      <c r="I76" s="123"/>
      <c r="J76" s="123"/>
      <c r="K76" s="123"/>
      <c r="L76" s="123"/>
      <c r="M76" s="123"/>
      <c r="N76" s="152"/>
      <c r="O76" s="123"/>
      <c r="P76" s="123"/>
      <c r="Q76" s="123"/>
      <c r="R76" s="123"/>
      <c r="S76" s="123"/>
      <c r="T76" s="124"/>
      <c r="U76" s="152"/>
      <c r="V76" s="123"/>
      <c r="W76" s="123"/>
      <c r="X76" s="152"/>
      <c r="Y76" s="152"/>
      <c r="Z76" s="152"/>
      <c r="AA76" s="236">
        <f t="shared" si="1"/>
        <v>0</v>
      </c>
    </row>
    <row r="77" spans="1:27" x14ac:dyDescent="0.4">
      <c r="A77" s="136">
        <v>38626</v>
      </c>
      <c r="B77" s="123">
        <v>11250</v>
      </c>
      <c r="C77" s="123"/>
      <c r="D77" s="123"/>
      <c r="E77" s="123"/>
      <c r="F77" s="123">
        <v>160</v>
      </c>
      <c r="G77" s="123"/>
      <c r="H77" s="123"/>
      <c r="I77" s="123">
        <v>280</v>
      </c>
      <c r="J77" s="123">
        <v>60</v>
      </c>
      <c r="K77" s="123">
        <v>1390</v>
      </c>
      <c r="L77" s="123"/>
      <c r="M77" s="123">
        <v>7110</v>
      </c>
      <c r="N77" s="152"/>
      <c r="O77" s="123"/>
      <c r="P77" s="123">
        <v>17570</v>
      </c>
      <c r="Q77" s="123">
        <v>2000</v>
      </c>
      <c r="R77" s="123">
        <v>69910</v>
      </c>
      <c r="S77" s="123"/>
      <c r="T77" s="124">
        <v>6230</v>
      </c>
      <c r="U77" s="152">
        <v>48860</v>
      </c>
      <c r="V77" s="123">
        <v>1680</v>
      </c>
      <c r="W77" s="123">
        <v>2040</v>
      </c>
      <c r="X77" s="152">
        <v>3530</v>
      </c>
      <c r="Y77" s="152"/>
      <c r="Z77" s="152"/>
      <c r="AA77" s="236">
        <f t="shared" si="1"/>
        <v>172070</v>
      </c>
    </row>
    <row r="78" spans="1:27" x14ac:dyDescent="0.4">
      <c r="A78" s="136">
        <v>38657</v>
      </c>
      <c r="B78" s="123">
        <v>10300</v>
      </c>
      <c r="C78" s="123"/>
      <c r="D78" s="123"/>
      <c r="E78" s="123"/>
      <c r="F78" s="123">
        <v>300</v>
      </c>
      <c r="G78" s="123"/>
      <c r="H78" s="123"/>
      <c r="I78" s="123">
        <v>290</v>
      </c>
      <c r="J78" s="123">
        <v>50</v>
      </c>
      <c r="K78" s="123">
        <v>1960</v>
      </c>
      <c r="L78" s="123"/>
      <c r="M78" s="123">
        <v>6850</v>
      </c>
      <c r="N78" s="152"/>
      <c r="O78" s="123"/>
      <c r="P78" s="123">
        <v>1600</v>
      </c>
      <c r="Q78" s="123">
        <v>22360</v>
      </c>
      <c r="R78" s="123">
        <v>58160</v>
      </c>
      <c r="S78" s="123"/>
      <c r="T78" s="124">
        <v>17260</v>
      </c>
      <c r="U78" s="152">
        <v>43150</v>
      </c>
      <c r="V78" s="123">
        <v>1460</v>
      </c>
      <c r="W78" s="123">
        <v>2020</v>
      </c>
      <c r="X78" s="152">
        <v>2500</v>
      </c>
      <c r="Y78" s="152"/>
      <c r="Z78" s="152"/>
      <c r="AA78" s="236">
        <f t="shared" si="1"/>
        <v>168260</v>
      </c>
    </row>
    <row r="79" spans="1:27" x14ac:dyDescent="0.4">
      <c r="A79" s="136">
        <v>38699</v>
      </c>
      <c r="B79" s="123">
        <v>9680</v>
      </c>
      <c r="C79" s="123"/>
      <c r="D79" s="123"/>
      <c r="E79" s="123"/>
      <c r="F79" s="123">
        <v>14400</v>
      </c>
      <c r="G79" s="123"/>
      <c r="H79" s="123"/>
      <c r="I79" s="123">
        <v>300</v>
      </c>
      <c r="J79" s="123">
        <v>50</v>
      </c>
      <c r="K79" s="123">
        <v>1740</v>
      </c>
      <c r="L79" s="123"/>
      <c r="M79" s="123">
        <v>6790</v>
      </c>
      <c r="N79" s="152"/>
      <c r="O79" s="123"/>
      <c r="P79" s="123">
        <v>13210</v>
      </c>
      <c r="Q79" s="123">
        <v>20940</v>
      </c>
      <c r="R79" s="123">
        <v>51800</v>
      </c>
      <c r="S79" s="123"/>
      <c r="T79" s="124">
        <v>16230</v>
      </c>
      <c r="U79" s="152">
        <v>43280</v>
      </c>
      <c r="V79" s="123">
        <v>1520</v>
      </c>
      <c r="W79" s="123">
        <v>1960</v>
      </c>
      <c r="X79" s="152"/>
      <c r="Y79" s="152"/>
      <c r="Z79" s="152"/>
      <c r="AA79" s="236">
        <f t="shared" si="1"/>
        <v>181900</v>
      </c>
    </row>
    <row r="80" spans="1:27" x14ac:dyDescent="0.4">
      <c r="A80" s="136">
        <v>38718</v>
      </c>
      <c r="B80" s="123">
        <v>9040</v>
      </c>
      <c r="C80" s="123"/>
      <c r="D80" s="123"/>
      <c r="E80" s="123"/>
      <c r="F80" s="123">
        <v>9580</v>
      </c>
      <c r="G80" s="123"/>
      <c r="H80" s="123"/>
      <c r="I80" s="123">
        <v>3700</v>
      </c>
      <c r="J80" s="123"/>
      <c r="K80" s="123">
        <v>1640</v>
      </c>
      <c r="L80" s="123"/>
      <c r="M80" s="123">
        <v>7060</v>
      </c>
      <c r="N80" s="152"/>
      <c r="O80" s="123"/>
      <c r="P80" s="123">
        <v>12770</v>
      </c>
      <c r="Q80" s="123">
        <v>25620</v>
      </c>
      <c r="R80" s="123">
        <v>46070</v>
      </c>
      <c r="S80" s="123"/>
      <c r="T80" s="124">
        <v>15530</v>
      </c>
      <c r="U80" s="152">
        <v>45910</v>
      </c>
      <c r="V80" s="123">
        <v>1050</v>
      </c>
      <c r="W80" s="123">
        <v>2000</v>
      </c>
      <c r="X80" s="152">
        <v>4010</v>
      </c>
      <c r="Y80" s="152"/>
      <c r="Z80" s="152"/>
      <c r="AA80" s="236">
        <f t="shared" si="1"/>
        <v>183980</v>
      </c>
    </row>
    <row r="81" spans="1:27" x14ac:dyDescent="0.4">
      <c r="A81" s="136">
        <v>38749</v>
      </c>
      <c r="B81" s="123">
        <v>8540</v>
      </c>
      <c r="C81" s="123"/>
      <c r="D81" s="123"/>
      <c r="E81" s="123"/>
      <c r="F81" s="123">
        <v>9540</v>
      </c>
      <c r="G81" s="123"/>
      <c r="H81" s="123"/>
      <c r="I81" s="123">
        <v>240</v>
      </c>
      <c r="J81" s="123">
        <v>4990</v>
      </c>
      <c r="K81" s="123">
        <v>1820</v>
      </c>
      <c r="L81" s="123"/>
      <c r="M81" s="123">
        <v>6510</v>
      </c>
      <c r="N81" s="152"/>
      <c r="O81" s="123"/>
      <c r="P81" s="123">
        <v>11430</v>
      </c>
      <c r="Q81" s="123">
        <v>22720</v>
      </c>
      <c r="R81" s="123">
        <v>42350</v>
      </c>
      <c r="S81" s="123"/>
      <c r="T81" s="124">
        <v>11540</v>
      </c>
      <c r="U81" s="152">
        <v>47030</v>
      </c>
      <c r="V81" s="123">
        <v>3750</v>
      </c>
      <c r="W81" s="123">
        <v>2440</v>
      </c>
      <c r="X81" s="152">
        <v>3880</v>
      </c>
      <c r="Y81" s="152"/>
      <c r="Z81" s="152"/>
      <c r="AA81" s="236">
        <f t="shared" si="1"/>
        <v>176780</v>
      </c>
    </row>
    <row r="82" spans="1:27" x14ac:dyDescent="0.4">
      <c r="A82" s="136">
        <v>38777</v>
      </c>
      <c r="B82" s="123">
        <v>7980</v>
      </c>
      <c r="C82" s="123"/>
      <c r="D82" s="123"/>
      <c r="E82" s="123"/>
      <c r="F82" s="123">
        <v>8750</v>
      </c>
      <c r="G82" s="123"/>
      <c r="H82" s="123"/>
      <c r="I82" s="123">
        <v>220</v>
      </c>
      <c r="J82" s="123">
        <v>3970</v>
      </c>
      <c r="K82" s="123">
        <v>1970</v>
      </c>
      <c r="L82" s="123"/>
      <c r="M82" s="123">
        <v>6370</v>
      </c>
      <c r="N82" s="152"/>
      <c r="O82" s="123"/>
      <c r="P82" s="123">
        <v>10880</v>
      </c>
      <c r="Q82" s="123">
        <v>21810</v>
      </c>
      <c r="R82" s="123">
        <v>40470</v>
      </c>
      <c r="S82" s="123"/>
      <c r="T82" s="124">
        <v>11140</v>
      </c>
      <c r="U82" s="152">
        <v>47500</v>
      </c>
      <c r="V82" s="123">
        <v>3370</v>
      </c>
      <c r="W82" s="123">
        <v>2120</v>
      </c>
      <c r="X82" s="152">
        <v>3260</v>
      </c>
      <c r="Y82" s="152"/>
      <c r="Z82" s="152"/>
      <c r="AA82" s="236">
        <f t="shared" si="1"/>
        <v>169810</v>
      </c>
    </row>
    <row r="83" spans="1:27" x14ac:dyDescent="0.4">
      <c r="A83" s="136">
        <v>38808</v>
      </c>
      <c r="B83" s="123">
        <v>7700</v>
      </c>
      <c r="C83" s="123"/>
      <c r="D83" s="123"/>
      <c r="E83" s="123"/>
      <c r="F83" s="123">
        <v>5570</v>
      </c>
      <c r="G83" s="123"/>
      <c r="H83" s="123"/>
      <c r="I83" s="123">
        <v>550</v>
      </c>
      <c r="J83" s="123">
        <v>3110</v>
      </c>
      <c r="K83" s="123">
        <v>1080</v>
      </c>
      <c r="L83" s="123"/>
      <c r="M83" s="123">
        <v>6320</v>
      </c>
      <c r="N83" s="152"/>
      <c r="O83" s="123"/>
      <c r="P83" s="123"/>
      <c r="Q83" s="123">
        <v>21210</v>
      </c>
      <c r="R83" s="123">
        <v>40560</v>
      </c>
      <c r="S83" s="123"/>
      <c r="T83" s="124">
        <v>10670</v>
      </c>
      <c r="U83" s="152">
        <v>48070</v>
      </c>
      <c r="V83" s="123">
        <v>3990</v>
      </c>
      <c r="W83" s="123">
        <v>2190</v>
      </c>
      <c r="X83" s="152">
        <v>3500</v>
      </c>
      <c r="Y83" s="152"/>
      <c r="Z83" s="152"/>
      <c r="AA83" s="236">
        <f t="shared" si="1"/>
        <v>154520</v>
      </c>
    </row>
    <row r="84" spans="1:27" x14ac:dyDescent="0.4">
      <c r="A84" s="136">
        <v>38838</v>
      </c>
      <c r="B84" s="123">
        <v>7650</v>
      </c>
      <c r="C84" s="123"/>
      <c r="D84" s="123"/>
      <c r="E84" s="123"/>
      <c r="F84" s="123">
        <v>9880</v>
      </c>
      <c r="G84" s="123"/>
      <c r="H84" s="123"/>
      <c r="I84" s="123">
        <v>630</v>
      </c>
      <c r="J84" s="123">
        <v>2840</v>
      </c>
      <c r="K84" s="123">
        <v>2390</v>
      </c>
      <c r="L84" s="123"/>
      <c r="M84" s="123">
        <v>6600</v>
      </c>
      <c r="N84" s="152"/>
      <c r="O84" s="123"/>
      <c r="P84" s="123">
        <v>21960</v>
      </c>
      <c r="Q84" s="123">
        <v>21660</v>
      </c>
      <c r="R84" s="123">
        <v>44540</v>
      </c>
      <c r="S84" s="123"/>
      <c r="T84" s="124">
        <v>10400</v>
      </c>
      <c r="U84" s="152">
        <v>47740</v>
      </c>
      <c r="V84" s="123"/>
      <c r="W84" s="123">
        <v>1930</v>
      </c>
      <c r="X84" s="152">
        <v>2250</v>
      </c>
      <c r="Y84" s="152"/>
      <c r="Z84" s="152"/>
      <c r="AA84" s="236">
        <f t="shared" si="1"/>
        <v>180470</v>
      </c>
    </row>
    <row r="85" spans="1:27" x14ac:dyDescent="0.4">
      <c r="A85" s="136">
        <v>38869</v>
      </c>
      <c r="B85" s="123"/>
      <c r="C85" s="123"/>
      <c r="D85" s="123"/>
      <c r="E85" s="123"/>
      <c r="F85" s="123">
        <v>8640</v>
      </c>
      <c r="G85" s="123"/>
      <c r="H85" s="123"/>
      <c r="I85" s="123">
        <v>4640</v>
      </c>
      <c r="J85" s="123">
        <v>2720</v>
      </c>
      <c r="K85" s="123">
        <v>1790</v>
      </c>
      <c r="L85" s="123"/>
      <c r="M85" s="123">
        <v>6450</v>
      </c>
      <c r="N85" s="152"/>
      <c r="O85" s="123"/>
      <c r="P85" s="123">
        <v>21390</v>
      </c>
      <c r="Q85" s="123">
        <v>20200</v>
      </c>
      <c r="R85" s="123">
        <v>42810</v>
      </c>
      <c r="S85" s="123"/>
      <c r="T85" s="124">
        <v>10100</v>
      </c>
      <c r="U85" s="152">
        <v>45880</v>
      </c>
      <c r="V85" s="123">
        <v>33430</v>
      </c>
      <c r="W85" s="123">
        <v>1350</v>
      </c>
      <c r="X85" s="152">
        <v>3070</v>
      </c>
      <c r="Y85" s="152"/>
      <c r="Z85" s="152"/>
      <c r="AA85" s="236">
        <f t="shared" si="1"/>
        <v>202470</v>
      </c>
    </row>
    <row r="86" spans="1:27" x14ac:dyDescent="0.4">
      <c r="A86" s="136">
        <v>38899</v>
      </c>
      <c r="B86" s="123">
        <v>9650</v>
      </c>
      <c r="C86" s="123">
        <v>20130</v>
      </c>
      <c r="D86" s="123"/>
      <c r="E86" s="123"/>
      <c r="F86" s="123">
        <v>7660</v>
      </c>
      <c r="G86" s="123"/>
      <c r="H86" s="123"/>
      <c r="I86" s="123">
        <v>430</v>
      </c>
      <c r="J86" s="123">
        <v>2580</v>
      </c>
      <c r="K86" s="123">
        <v>690</v>
      </c>
      <c r="L86" s="123"/>
      <c r="M86" s="123">
        <v>6250</v>
      </c>
      <c r="N86" s="152"/>
      <c r="O86" s="123"/>
      <c r="P86" s="123">
        <v>20900</v>
      </c>
      <c r="Q86" s="123">
        <v>20150</v>
      </c>
      <c r="R86" s="123">
        <v>41440</v>
      </c>
      <c r="S86" s="123"/>
      <c r="T86" s="124">
        <v>9830</v>
      </c>
      <c r="U86" s="152">
        <v>49190</v>
      </c>
      <c r="V86" s="123">
        <v>32210</v>
      </c>
      <c r="W86" s="123"/>
      <c r="X86" s="152">
        <v>3020</v>
      </c>
      <c r="Y86" s="152"/>
      <c r="Z86" s="152"/>
      <c r="AA86" s="236">
        <f t="shared" si="1"/>
        <v>224130</v>
      </c>
    </row>
    <row r="87" spans="1:27" x14ac:dyDescent="0.4">
      <c r="A87" s="136">
        <v>38930</v>
      </c>
      <c r="B87" s="123"/>
      <c r="C87" s="123"/>
      <c r="D87" s="123"/>
      <c r="E87" s="123"/>
      <c r="F87" s="123"/>
      <c r="G87" s="123"/>
      <c r="H87" s="123"/>
      <c r="I87" s="123"/>
      <c r="J87" s="123"/>
      <c r="K87" s="123"/>
      <c r="L87" s="123"/>
      <c r="M87" s="123"/>
      <c r="N87" s="152"/>
      <c r="O87" s="123"/>
      <c r="P87" s="123"/>
      <c r="Q87" s="123"/>
      <c r="R87" s="123"/>
      <c r="S87" s="123"/>
      <c r="T87" s="124"/>
      <c r="U87" s="152"/>
      <c r="V87" s="123"/>
      <c r="W87" s="123"/>
      <c r="X87" s="152"/>
      <c r="Y87" s="152"/>
      <c r="Z87" s="152"/>
      <c r="AA87" s="236">
        <f t="shared" si="1"/>
        <v>0</v>
      </c>
    </row>
    <row r="88" spans="1:27" x14ac:dyDescent="0.4">
      <c r="A88" s="136">
        <v>38961</v>
      </c>
      <c r="B88" s="123">
        <v>5240</v>
      </c>
      <c r="C88" s="123">
        <v>16730</v>
      </c>
      <c r="D88" s="123"/>
      <c r="E88" s="123"/>
      <c r="F88" s="123">
        <v>6210</v>
      </c>
      <c r="G88" s="123"/>
      <c r="H88" s="123"/>
      <c r="I88" s="123">
        <v>670</v>
      </c>
      <c r="J88" s="123">
        <v>3230</v>
      </c>
      <c r="K88" s="123">
        <v>5540</v>
      </c>
      <c r="L88" s="123"/>
      <c r="M88" s="123">
        <v>6020</v>
      </c>
      <c r="N88" s="152"/>
      <c r="O88" s="123"/>
      <c r="P88" s="123">
        <v>20120</v>
      </c>
      <c r="Q88" s="123">
        <v>20080</v>
      </c>
      <c r="R88" s="123">
        <v>36640</v>
      </c>
      <c r="S88" s="123"/>
      <c r="T88" s="124">
        <v>8160</v>
      </c>
      <c r="U88" s="152">
        <v>49780</v>
      </c>
      <c r="V88" s="123">
        <v>28590</v>
      </c>
      <c r="W88" s="123">
        <v>1660</v>
      </c>
      <c r="X88" s="152">
        <v>2380</v>
      </c>
      <c r="Y88" s="152"/>
      <c r="Z88" s="152"/>
      <c r="AA88" s="236">
        <f t="shared" si="1"/>
        <v>211050</v>
      </c>
    </row>
    <row r="89" spans="1:27" x14ac:dyDescent="0.4">
      <c r="A89" s="136">
        <v>38991</v>
      </c>
      <c r="B89" s="123">
        <v>14550</v>
      </c>
      <c r="C89" s="123">
        <v>21830</v>
      </c>
      <c r="D89" s="123"/>
      <c r="E89" s="123"/>
      <c r="F89" s="123">
        <v>6000</v>
      </c>
      <c r="G89" s="123"/>
      <c r="H89" s="123"/>
      <c r="I89" s="123">
        <v>610</v>
      </c>
      <c r="J89" s="123">
        <v>2370</v>
      </c>
      <c r="K89" s="123">
        <v>1980</v>
      </c>
      <c r="L89" s="123"/>
      <c r="M89" s="123">
        <v>5970</v>
      </c>
      <c r="N89" s="152"/>
      <c r="O89" s="123"/>
      <c r="P89" s="123">
        <v>19880</v>
      </c>
      <c r="Q89" s="123">
        <v>19590</v>
      </c>
      <c r="R89" s="123">
        <v>35120</v>
      </c>
      <c r="S89" s="123"/>
      <c r="T89" s="124">
        <v>6440</v>
      </c>
      <c r="U89" s="152">
        <v>52850</v>
      </c>
      <c r="V89" s="123"/>
      <c r="W89" s="123">
        <v>1650</v>
      </c>
      <c r="X89" s="152">
        <v>2280</v>
      </c>
      <c r="Y89" s="152"/>
      <c r="Z89" s="152"/>
      <c r="AA89" s="236">
        <f t="shared" si="1"/>
        <v>191120</v>
      </c>
    </row>
    <row r="90" spans="1:27" x14ac:dyDescent="0.4">
      <c r="A90" s="136">
        <v>39022</v>
      </c>
      <c r="B90" s="123">
        <v>9010</v>
      </c>
      <c r="C90" s="123">
        <v>27270</v>
      </c>
      <c r="D90" s="123"/>
      <c r="E90" s="123"/>
      <c r="F90" s="123">
        <v>6400</v>
      </c>
      <c r="G90" s="123"/>
      <c r="H90" s="123"/>
      <c r="I90" s="123">
        <v>530</v>
      </c>
      <c r="J90" s="123">
        <v>2390</v>
      </c>
      <c r="K90" s="123">
        <v>1980</v>
      </c>
      <c r="L90" s="123"/>
      <c r="M90" s="123">
        <v>5880</v>
      </c>
      <c r="N90" s="152"/>
      <c r="O90" s="123"/>
      <c r="P90" s="123">
        <v>15780</v>
      </c>
      <c r="Q90" s="123">
        <v>18960</v>
      </c>
      <c r="R90" s="123">
        <v>33710</v>
      </c>
      <c r="S90" s="123"/>
      <c r="T90" s="124">
        <v>4160</v>
      </c>
      <c r="U90" s="152">
        <v>48030</v>
      </c>
      <c r="V90" s="123">
        <v>26210</v>
      </c>
      <c r="W90" s="123">
        <v>1650</v>
      </c>
      <c r="X90" s="152">
        <v>1900</v>
      </c>
      <c r="Y90" s="152"/>
      <c r="Z90" s="152"/>
      <c r="AA90" s="236">
        <f t="shared" si="1"/>
        <v>203860</v>
      </c>
    </row>
    <row r="91" spans="1:27" x14ac:dyDescent="0.4">
      <c r="A91" s="136">
        <v>39052</v>
      </c>
      <c r="B91" s="123">
        <v>5070</v>
      </c>
      <c r="C91" s="123">
        <v>27680</v>
      </c>
      <c r="D91" s="123"/>
      <c r="E91" s="123"/>
      <c r="F91" s="123">
        <v>11990</v>
      </c>
      <c r="G91" s="123"/>
      <c r="H91" s="123"/>
      <c r="I91" s="123">
        <v>490</v>
      </c>
      <c r="J91" s="123">
        <v>2360</v>
      </c>
      <c r="K91" s="123">
        <v>2140</v>
      </c>
      <c r="L91" s="123"/>
      <c r="M91" s="123">
        <v>5700</v>
      </c>
      <c r="N91" s="152"/>
      <c r="O91" s="123"/>
      <c r="P91" s="123">
        <v>12340</v>
      </c>
      <c r="Q91" s="123">
        <v>18220</v>
      </c>
      <c r="R91" s="123">
        <v>31240</v>
      </c>
      <c r="S91" s="123"/>
      <c r="T91" s="124">
        <v>3680</v>
      </c>
      <c r="U91" s="152">
        <v>44910</v>
      </c>
      <c r="V91" s="123">
        <v>24110</v>
      </c>
      <c r="W91" s="123">
        <v>1250</v>
      </c>
      <c r="X91" s="152">
        <v>1860</v>
      </c>
      <c r="Y91" s="152"/>
      <c r="Z91" s="152"/>
      <c r="AA91" s="236">
        <f t="shared" si="1"/>
        <v>193040</v>
      </c>
    </row>
    <row r="92" spans="1:27" x14ac:dyDescent="0.4">
      <c r="A92" s="136">
        <v>39083</v>
      </c>
      <c r="B92" s="123">
        <v>6850</v>
      </c>
      <c r="C92" s="123">
        <v>22100</v>
      </c>
      <c r="D92" s="123"/>
      <c r="E92" s="123"/>
      <c r="F92" s="123">
        <v>9560</v>
      </c>
      <c r="G92" s="123"/>
      <c r="H92" s="123"/>
      <c r="I92" s="123">
        <v>740</v>
      </c>
      <c r="J92" s="123">
        <v>2500</v>
      </c>
      <c r="K92" s="123">
        <v>1850</v>
      </c>
      <c r="L92" s="123"/>
      <c r="M92" s="123">
        <v>6030</v>
      </c>
      <c r="N92" s="152"/>
      <c r="O92" s="123"/>
      <c r="P92" s="123">
        <v>14630</v>
      </c>
      <c r="Q92" s="123">
        <v>18100</v>
      </c>
      <c r="R92" s="123">
        <v>33770</v>
      </c>
      <c r="S92" s="123"/>
      <c r="T92" s="124">
        <v>2710</v>
      </c>
      <c r="U92" s="152">
        <v>50800</v>
      </c>
      <c r="V92" s="123">
        <v>28110</v>
      </c>
      <c r="W92" s="123">
        <v>1410</v>
      </c>
      <c r="X92" s="152">
        <v>3560</v>
      </c>
      <c r="Y92" s="152"/>
      <c r="Z92" s="152"/>
      <c r="AA92" s="236">
        <f t="shared" si="1"/>
        <v>202720</v>
      </c>
    </row>
    <row r="93" spans="1:27" x14ac:dyDescent="0.4">
      <c r="A93" s="136">
        <v>39114</v>
      </c>
      <c r="B93" s="123"/>
      <c r="C93" s="123"/>
      <c r="D93" s="123"/>
      <c r="E93" s="123"/>
      <c r="F93" s="123"/>
      <c r="G93" s="123"/>
      <c r="H93" s="123"/>
      <c r="I93" s="123"/>
      <c r="J93" s="123"/>
      <c r="K93" s="123"/>
      <c r="L93" s="123"/>
      <c r="M93" s="123"/>
      <c r="N93" s="152"/>
      <c r="O93" s="123"/>
      <c r="P93" s="123"/>
      <c r="Q93" s="123"/>
      <c r="R93" s="123"/>
      <c r="S93" s="123"/>
      <c r="T93" s="124"/>
      <c r="U93" s="152"/>
      <c r="V93" s="123"/>
      <c r="W93" s="123"/>
      <c r="X93" s="152"/>
      <c r="Y93" s="152"/>
      <c r="Z93" s="152"/>
      <c r="AA93" s="236">
        <f t="shared" si="1"/>
        <v>0</v>
      </c>
    </row>
    <row r="94" spans="1:27" x14ac:dyDescent="0.4">
      <c r="A94" s="136">
        <v>39142</v>
      </c>
      <c r="B94" s="123">
        <v>7210</v>
      </c>
      <c r="C94" s="123">
        <v>5830</v>
      </c>
      <c r="D94" s="123"/>
      <c r="E94" s="123"/>
      <c r="F94" s="123">
        <v>7160</v>
      </c>
      <c r="G94" s="123"/>
      <c r="H94" s="123"/>
      <c r="I94" s="123">
        <v>400</v>
      </c>
      <c r="J94" s="123"/>
      <c r="K94" s="123">
        <v>2450</v>
      </c>
      <c r="L94" s="123"/>
      <c r="M94" s="123">
        <v>5860</v>
      </c>
      <c r="N94" s="152"/>
      <c r="O94" s="123"/>
      <c r="P94" s="123">
        <v>9250</v>
      </c>
      <c r="Q94" s="123">
        <v>16830</v>
      </c>
      <c r="R94" s="123">
        <v>28120</v>
      </c>
      <c r="S94" s="123"/>
      <c r="T94" s="124">
        <v>18360</v>
      </c>
      <c r="U94" s="152">
        <v>47200</v>
      </c>
      <c r="V94" s="123">
        <v>21190</v>
      </c>
      <c r="W94" s="123">
        <v>440</v>
      </c>
      <c r="X94" s="152">
        <v>2560</v>
      </c>
      <c r="Y94" s="152"/>
      <c r="Z94" s="152"/>
      <c r="AA94" s="236">
        <f t="shared" si="1"/>
        <v>172860</v>
      </c>
    </row>
    <row r="95" spans="1:27" x14ac:dyDescent="0.4">
      <c r="A95" s="136">
        <v>39173</v>
      </c>
      <c r="B95" s="123">
        <v>6920</v>
      </c>
      <c r="C95" s="123"/>
      <c r="D95" s="123"/>
      <c r="E95" s="123"/>
      <c r="F95" s="123">
        <v>6440</v>
      </c>
      <c r="G95" s="123"/>
      <c r="H95" s="123"/>
      <c r="I95" s="123">
        <v>370</v>
      </c>
      <c r="J95" s="123"/>
      <c r="K95" s="123">
        <v>2530</v>
      </c>
      <c r="L95" s="123"/>
      <c r="M95" s="123">
        <v>5730</v>
      </c>
      <c r="N95" s="152"/>
      <c r="O95" s="123"/>
      <c r="P95" s="123">
        <v>6050</v>
      </c>
      <c r="Q95" s="123">
        <v>16460</v>
      </c>
      <c r="R95" s="123">
        <v>26550</v>
      </c>
      <c r="S95" s="123"/>
      <c r="T95" s="124">
        <v>15370</v>
      </c>
      <c r="U95" s="152">
        <v>48020</v>
      </c>
      <c r="V95" s="123">
        <v>20240</v>
      </c>
      <c r="W95" s="123">
        <v>340</v>
      </c>
      <c r="X95" s="152">
        <v>2370</v>
      </c>
      <c r="Y95" s="152"/>
      <c r="Z95" s="152"/>
      <c r="AA95" s="236">
        <f t="shared" si="1"/>
        <v>157390</v>
      </c>
    </row>
    <row r="96" spans="1:27" x14ac:dyDescent="0.4">
      <c r="A96" s="136">
        <v>39203</v>
      </c>
      <c r="B96" s="123">
        <v>6480</v>
      </c>
      <c r="C96" s="123"/>
      <c r="D96" s="123"/>
      <c r="E96" s="123"/>
      <c r="F96" s="123">
        <v>5930</v>
      </c>
      <c r="G96" s="123"/>
      <c r="H96" s="123"/>
      <c r="I96" s="123">
        <v>240</v>
      </c>
      <c r="J96" s="123"/>
      <c r="K96" s="123">
        <v>2230</v>
      </c>
      <c r="L96" s="123"/>
      <c r="M96" s="123">
        <v>5460</v>
      </c>
      <c r="N96" s="152"/>
      <c r="O96" s="123"/>
      <c r="P96" s="123">
        <v>8310</v>
      </c>
      <c r="Q96" s="123">
        <v>16250</v>
      </c>
      <c r="R96" s="123">
        <v>22350</v>
      </c>
      <c r="S96" s="123"/>
      <c r="T96" s="124">
        <v>9400</v>
      </c>
      <c r="U96" s="152">
        <v>44760</v>
      </c>
      <c r="V96" s="123">
        <v>20160</v>
      </c>
      <c r="W96" s="123"/>
      <c r="X96" s="152"/>
      <c r="Y96" s="152"/>
      <c r="Z96" s="152"/>
      <c r="AA96" s="236">
        <f t="shared" si="1"/>
        <v>141570</v>
      </c>
    </row>
    <row r="97" spans="1:27" x14ac:dyDescent="0.4">
      <c r="A97" s="136">
        <v>39234</v>
      </c>
      <c r="B97" s="123">
        <v>10590</v>
      </c>
      <c r="C97" s="123"/>
      <c r="D97" s="123"/>
      <c r="E97" s="123"/>
      <c r="F97" s="123">
        <v>5570</v>
      </c>
      <c r="G97" s="123"/>
      <c r="H97" s="123"/>
      <c r="I97" s="123">
        <v>630</v>
      </c>
      <c r="J97" s="123"/>
      <c r="K97" s="123">
        <v>3250</v>
      </c>
      <c r="L97" s="123"/>
      <c r="M97" s="123">
        <v>5640</v>
      </c>
      <c r="N97" s="152"/>
      <c r="O97" s="123"/>
      <c r="P97" s="123">
        <v>7070</v>
      </c>
      <c r="Q97" s="123">
        <v>16080</v>
      </c>
      <c r="R97" s="123">
        <v>23370</v>
      </c>
      <c r="S97" s="123"/>
      <c r="T97" s="124">
        <v>8710</v>
      </c>
      <c r="U97" s="152">
        <v>44480</v>
      </c>
      <c r="V97" s="123">
        <v>20280</v>
      </c>
      <c r="W97" s="123"/>
      <c r="X97" s="152">
        <v>2640</v>
      </c>
      <c r="Y97" s="152"/>
      <c r="Z97" s="152"/>
      <c r="AA97" s="236">
        <f t="shared" si="1"/>
        <v>148310</v>
      </c>
    </row>
    <row r="98" spans="1:27" x14ac:dyDescent="0.4">
      <c r="A98" s="136">
        <v>39264</v>
      </c>
      <c r="B98" s="123">
        <v>7490</v>
      </c>
      <c r="C98" s="123"/>
      <c r="D98" s="123"/>
      <c r="E98" s="123"/>
      <c r="F98" s="123">
        <v>5310</v>
      </c>
      <c r="G98" s="123"/>
      <c r="H98" s="123"/>
      <c r="I98" s="123">
        <v>50</v>
      </c>
      <c r="J98" s="123"/>
      <c r="K98" s="123">
        <v>2880</v>
      </c>
      <c r="L98" s="123"/>
      <c r="M98" s="123">
        <v>5430</v>
      </c>
      <c r="N98" s="152"/>
      <c r="O98" s="123"/>
      <c r="P98" s="123">
        <v>7340</v>
      </c>
      <c r="Q98" s="123">
        <v>15640</v>
      </c>
      <c r="R98" s="123">
        <v>21660</v>
      </c>
      <c r="S98" s="123"/>
      <c r="T98" s="124">
        <v>8310</v>
      </c>
      <c r="U98" s="152">
        <v>44160</v>
      </c>
      <c r="V98" s="123">
        <v>19480</v>
      </c>
      <c r="W98" s="123"/>
      <c r="X98" s="152">
        <v>2320</v>
      </c>
      <c r="Y98" s="152"/>
      <c r="Z98" s="152"/>
      <c r="AA98" s="236">
        <f t="shared" si="1"/>
        <v>140070</v>
      </c>
    </row>
    <row r="99" spans="1:27" x14ac:dyDescent="0.4">
      <c r="A99" s="136">
        <v>39295</v>
      </c>
      <c r="B99" s="123">
        <v>6880</v>
      </c>
      <c r="C99" s="123"/>
      <c r="D99" s="123"/>
      <c r="E99" s="123"/>
      <c r="F99" s="123">
        <v>5650</v>
      </c>
      <c r="G99" s="123"/>
      <c r="H99" s="123"/>
      <c r="I99" s="123">
        <v>400</v>
      </c>
      <c r="J99" s="123"/>
      <c r="K99" s="123">
        <v>2390</v>
      </c>
      <c r="L99" s="123"/>
      <c r="M99" s="123">
        <v>4980</v>
      </c>
      <c r="N99" s="152"/>
      <c r="O99" s="123"/>
      <c r="P99" s="123">
        <v>6390</v>
      </c>
      <c r="Q99" s="123">
        <v>13570</v>
      </c>
      <c r="R99" s="123">
        <v>22980</v>
      </c>
      <c r="S99" s="123"/>
      <c r="T99" s="124">
        <v>7990</v>
      </c>
      <c r="U99" s="152">
        <v>43550</v>
      </c>
      <c r="V99" s="123">
        <v>18640</v>
      </c>
      <c r="W99" s="123"/>
      <c r="X99" s="152">
        <v>1960</v>
      </c>
      <c r="Y99" s="152"/>
      <c r="Z99" s="152"/>
      <c r="AA99" s="236">
        <f t="shared" si="1"/>
        <v>135380</v>
      </c>
    </row>
    <row r="100" spans="1:27" x14ac:dyDescent="0.4">
      <c r="A100" s="136">
        <v>39326</v>
      </c>
      <c r="B100" s="123">
        <v>6320</v>
      </c>
      <c r="C100" s="123"/>
      <c r="D100" s="123"/>
      <c r="E100" s="123"/>
      <c r="F100" s="123">
        <v>4790</v>
      </c>
      <c r="G100" s="123"/>
      <c r="H100" s="123"/>
      <c r="I100" s="123">
        <v>340</v>
      </c>
      <c r="J100" s="123"/>
      <c r="K100" s="123">
        <v>2330</v>
      </c>
      <c r="L100" s="123"/>
      <c r="M100" s="123">
        <v>4540</v>
      </c>
      <c r="N100" s="152"/>
      <c r="O100" s="123"/>
      <c r="P100" s="123">
        <v>5620</v>
      </c>
      <c r="Q100" s="123">
        <v>13480</v>
      </c>
      <c r="R100" s="123">
        <v>21760</v>
      </c>
      <c r="S100" s="123"/>
      <c r="T100" s="124">
        <v>8960</v>
      </c>
      <c r="U100" s="152">
        <v>42390</v>
      </c>
      <c r="V100" s="123">
        <v>17840</v>
      </c>
      <c r="W100" s="123"/>
      <c r="X100" s="152">
        <v>2010</v>
      </c>
      <c r="Y100" s="152"/>
      <c r="Z100" s="152"/>
      <c r="AA100" s="236">
        <f t="shared" si="1"/>
        <v>130380</v>
      </c>
    </row>
    <row r="101" spans="1:27" x14ac:dyDescent="0.4">
      <c r="A101" s="136">
        <v>39356</v>
      </c>
      <c r="B101" s="123">
        <v>5860</v>
      </c>
      <c r="C101" s="123"/>
      <c r="D101" s="123"/>
      <c r="E101" s="123"/>
      <c r="F101" s="123">
        <v>4650</v>
      </c>
      <c r="G101" s="123"/>
      <c r="H101" s="123"/>
      <c r="I101" s="123">
        <v>280</v>
      </c>
      <c r="J101" s="123"/>
      <c r="K101" s="123">
        <v>2060</v>
      </c>
      <c r="L101" s="123"/>
      <c r="M101" s="123">
        <v>4460</v>
      </c>
      <c r="N101" s="152"/>
      <c r="O101" s="123"/>
      <c r="P101" s="123">
        <v>5310</v>
      </c>
      <c r="Q101" s="123">
        <v>13390</v>
      </c>
      <c r="R101" s="123">
        <v>19530</v>
      </c>
      <c r="S101" s="123"/>
      <c r="T101" s="124">
        <v>83600</v>
      </c>
      <c r="U101" s="152">
        <v>40790</v>
      </c>
      <c r="V101" s="123">
        <v>17990</v>
      </c>
      <c r="W101" s="123"/>
      <c r="X101" s="152">
        <v>2130</v>
      </c>
      <c r="Y101" s="152"/>
      <c r="Z101" s="152"/>
      <c r="AA101" s="236">
        <f t="shared" si="1"/>
        <v>200050</v>
      </c>
    </row>
    <row r="102" spans="1:27" x14ac:dyDescent="0.4">
      <c r="A102" s="136">
        <v>39399</v>
      </c>
      <c r="B102" s="123">
        <v>5600</v>
      </c>
      <c r="C102" s="123"/>
      <c r="D102" s="123"/>
      <c r="E102" s="123"/>
      <c r="F102" s="123">
        <v>4400</v>
      </c>
      <c r="G102" s="123"/>
      <c r="H102" s="123"/>
      <c r="I102" s="123">
        <v>250</v>
      </c>
      <c r="J102" s="123"/>
      <c r="K102" s="123">
        <v>1760</v>
      </c>
      <c r="L102" s="123"/>
      <c r="M102" s="123">
        <v>4410</v>
      </c>
      <c r="N102" s="152"/>
      <c r="O102" s="123"/>
      <c r="P102" s="123">
        <v>4850</v>
      </c>
      <c r="Q102" s="123">
        <v>13460</v>
      </c>
      <c r="R102" s="123">
        <v>17900</v>
      </c>
      <c r="S102" s="123"/>
      <c r="T102" s="124">
        <v>6810</v>
      </c>
      <c r="U102" s="152">
        <v>46380</v>
      </c>
      <c r="V102" s="123">
        <v>17270</v>
      </c>
      <c r="W102" s="123"/>
      <c r="X102" s="152">
        <v>1480</v>
      </c>
      <c r="Y102" s="152"/>
      <c r="Z102" s="152"/>
      <c r="AA102" s="236">
        <f t="shared" si="1"/>
        <v>124570</v>
      </c>
    </row>
    <row r="103" spans="1:27" x14ac:dyDescent="0.4">
      <c r="A103" s="136">
        <v>39417</v>
      </c>
      <c r="B103" s="123">
        <v>5140</v>
      </c>
      <c r="C103" s="123"/>
      <c r="D103" s="123"/>
      <c r="E103" s="123"/>
      <c r="F103" s="123">
        <v>4360</v>
      </c>
      <c r="G103" s="123"/>
      <c r="H103" s="123"/>
      <c r="I103" s="123">
        <v>230</v>
      </c>
      <c r="J103" s="123"/>
      <c r="K103" s="123">
        <v>1660</v>
      </c>
      <c r="L103" s="123"/>
      <c r="M103" s="123">
        <v>4140</v>
      </c>
      <c r="N103" s="152"/>
      <c r="O103" s="123"/>
      <c r="P103" s="123">
        <v>4010</v>
      </c>
      <c r="Q103" s="123">
        <v>13310</v>
      </c>
      <c r="R103" s="123">
        <v>14570</v>
      </c>
      <c r="S103" s="123"/>
      <c r="T103" s="124">
        <v>6600</v>
      </c>
      <c r="U103" s="152">
        <v>44560</v>
      </c>
      <c r="V103" s="123">
        <v>17580</v>
      </c>
      <c r="W103" s="123"/>
      <c r="X103" s="152">
        <v>3500</v>
      </c>
      <c r="Y103" s="152"/>
      <c r="Z103" s="152"/>
      <c r="AA103" s="236">
        <f t="shared" si="1"/>
        <v>119660</v>
      </c>
    </row>
    <row r="104" spans="1:27" x14ac:dyDescent="0.4">
      <c r="A104" s="136" t="s">
        <v>205</v>
      </c>
      <c r="B104" s="123"/>
      <c r="C104" s="123">
        <v>25040</v>
      </c>
      <c r="D104" s="123"/>
      <c r="E104" s="123"/>
      <c r="F104" s="123">
        <v>4280</v>
      </c>
      <c r="G104" s="123"/>
      <c r="H104" s="123"/>
      <c r="I104" s="123">
        <v>50</v>
      </c>
      <c r="J104" s="123">
        <v>3250</v>
      </c>
      <c r="K104" s="123">
        <v>1560</v>
      </c>
      <c r="L104" s="123"/>
      <c r="M104" s="123">
        <v>4120</v>
      </c>
      <c r="N104" s="152"/>
      <c r="O104" s="123"/>
      <c r="P104" s="123">
        <v>4280</v>
      </c>
      <c r="Q104" s="123">
        <v>13160</v>
      </c>
      <c r="R104" s="123">
        <v>18420</v>
      </c>
      <c r="S104" s="123"/>
      <c r="T104" s="124">
        <v>6480</v>
      </c>
      <c r="U104" s="152">
        <v>45310</v>
      </c>
      <c r="V104" s="123">
        <v>18940</v>
      </c>
      <c r="W104" s="123"/>
      <c r="X104" s="152">
        <v>5040</v>
      </c>
      <c r="Y104" s="152"/>
      <c r="Z104" s="152"/>
      <c r="AA104" s="236">
        <f t="shared" si="1"/>
        <v>149930</v>
      </c>
    </row>
    <row r="105" spans="1:27" x14ac:dyDescent="0.4">
      <c r="A105" s="136" t="s">
        <v>206</v>
      </c>
      <c r="B105" s="123">
        <v>5900</v>
      </c>
      <c r="C105" s="123">
        <v>25910</v>
      </c>
      <c r="D105" s="123"/>
      <c r="E105" s="123"/>
      <c r="F105" s="123">
        <v>4210</v>
      </c>
      <c r="G105" s="123"/>
      <c r="H105" s="123"/>
      <c r="I105" s="123">
        <v>20</v>
      </c>
      <c r="J105" s="123">
        <v>3020</v>
      </c>
      <c r="K105" s="123">
        <v>1640</v>
      </c>
      <c r="L105" s="123"/>
      <c r="M105" s="123">
        <v>4400</v>
      </c>
      <c r="N105" s="152"/>
      <c r="O105" s="123"/>
      <c r="P105" s="123">
        <v>3680</v>
      </c>
      <c r="Q105" s="123">
        <v>13550</v>
      </c>
      <c r="R105" s="123">
        <v>23020</v>
      </c>
      <c r="S105" s="123"/>
      <c r="T105" s="124">
        <v>6250</v>
      </c>
      <c r="U105" s="152">
        <v>48840</v>
      </c>
      <c r="V105" s="123">
        <v>22710</v>
      </c>
      <c r="W105" s="123">
        <v>6570</v>
      </c>
      <c r="X105" s="152">
        <v>5390</v>
      </c>
      <c r="Y105" s="152"/>
      <c r="Z105" s="152"/>
      <c r="AA105" s="236">
        <f t="shared" si="1"/>
        <v>175110</v>
      </c>
    </row>
    <row r="106" spans="1:27" x14ac:dyDescent="0.4">
      <c r="A106" s="136">
        <v>39508</v>
      </c>
      <c r="B106" s="123">
        <v>5600</v>
      </c>
      <c r="C106" s="123">
        <v>21200</v>
      </c>
      <c r="D106" s="123"/>
      <c r="E106" s="123"/>
      <c r="F106" s="123">
        <v>4340</v>
      </c>
      <c r="G106" s="123"/>
      <c r="H106" s="123"/>
      <c r="I106" s="123">
        <v>180</v>
      </c>
      <c r="J106" s="123">
        <v>1960</v>
      </c>
      <c r="K106" s="123">
        <v>1380</v>
      </c>
      <c r="L106" s="123"/>
      <c r="M106" s="123">
        <v>4080</v>
      </c>
      <c r="N106" s="152"/>
      <c r="O106" s="123"/>
      <c r="P106" s="123">
        <v>3610</v>
      </c>
      <c r="Q106" s="123">
        <v>14100</v>
      </c>
      <c r="R106" s="123">
        <v>24850</v>
      </c>
      <c r="S106" s="123"/>
      <c r="T106" s="124">
        <v>1430</v>
      </c>
      <c r="U106" s="152">
        <v>48960</v>
      </c>
      <c r="V106" s="123">
        <v>25520</v>
      </c>
      <c r="W106" s="123">
        <v>2410</v>
      </c>
      <c r="X106" s="152">
        <v>5710</v>
      </c>
      <c r="Y106" s="152"/>
      <c r="Z106" s="152"/>
      <c r="AA106" s="236">
        <f t="shared" si="1"/>
        <v>165330</v>
      </c>
    </row>
    <row r="107" spans="1:27" x14ac:dyDescent="0.4">
      <c r="A107" s="136">
        <v>39539</v>
      </c>
      <c r="B107" s="123">
        <v>6860</v>
      </c>
      <c r="C107" s="123">
        <v>12890</v>
      </c>
      <c r="D107" s="123"/>
      <c r="E107" s="123"/>
      <c r="F107" s="123">
        <v>4370</v>
      </c>
      <c r="G107" s="123"/>
      <c r="H107" s="123"/>
      <c r="I107" s="123">
        <v>180</v>
      </c>
      <c r="J107" s="123">
        <v>2050</v>
      </c>
      <c r="K107" s="123">
        <v>3510</v>
      </c>
      <c r="L107" s="123"/>
      <c r="M107" s="123">
        <v>4030</v>
      </c>
      <c r="N107" s="152"/>
      <c r="O107" s="123"/>
      <c r="P107" s="123">
        <v>3080</v>
      </c>
      <c r="Q107" s="123">
        <v>15350</v>
      </c>
      <c r="R107" s="123">
        <v>24040</v>
      </c>
      <c r="S107" s="123"/>
      <c r="T107" s="124">
        <v>15570</v>
      </c>
      <c r="U107" s="152">
        <v>50450</v>
      </c>
      <c r="V107" s="123">
        <v>27290</v>
      </c>
      <c r="W107" s="123">
        <v>2140</v>
      </c>
      <c r="X107" s="152">
        <v>6030</v>
      </c>
      <c r="Y107" s="152"/>
      <c r="Z107" s="152"/>
      <c r="AA107" s="236">
        <f t="shared" si="1"/>
        <v>177840</v>
      </c>
    </row>
    <row r="108" spans="1:27" x14ac:dyDescent="0.4">
      <c r="A108" s="136">
        <v>39569</v>
      </c>
      <c r="B108" s="123">
        <v>6170</v>
      </c>
      <c r="C108" s="123">
        <v>14570</v>
      </c>
      <c r="D108" s="123"/>
      <c r="E108" s="123"/>
      <c r="F108" s="123">
        <v>4460</v>
      </c>
      <c r="G108" s="123"/>
      <c r="H108" s="123"/>
      <c r="I108" s="123">
        <v>200</v>
      </c>
      <c r="J108" s="123">
        <v>1570</v>
      </c>
      <c r="K108" s="123">
        <v>3550</v>
      </c>
      <c r="L108" s="123"/>
      <c r="M108" s="123">
        <v>4320</v>
      </c>
      <c r="N108" s="152"/>
      <c r="O108" s="123"/>
      <c r="P108" s="123">
        <v>1450</v>
      </c>
      <c r="Q108" s="123">
        <v>17500</v>
      </c>
      <c r="R108" s="123">
        <v>26430</v>
      </c>
      <c r="S108" s="123"/>
      <c r="T108" s="124">
        <v>7910</v>
      </c>
      <c r="U108" s="152">
        <v>47710</v>
      </c>
      <c r="V108" s="123">
        <v>32110</v>
      </c>
      <c r="W108" s="123">
        <v>2000</v>
      </c>
      <c r="X108" s="152">
        <v>3710</v>
      </c>
      <c r="Y108" s="152"/>
      <c r="Z108" s="152"/>
      <c r="AA108" s="236">
        <f t="shared" si="1"/>
        <v>173660</v>
      </c>
    </row>
    <row r="109" spans="1:27" x14ac:dyDescent="0.4">
      <c r="A109" s="136">
        <v>39600</v>
      </c>
      <c r="B109" s="123">
        <v>6210</v>
      </c>
      <c r="C109" s="123">
        <v>7730</v>
      </c>
      <c r="D109" s="123"/>
      <c r="E109" s="123"/>
      <c r="F109" s="123">
        <v>5270</v>
      </c>
      <c r="G109" s="123"/>
      <c r="H109" s="123"/>
      <c r="I109" s="123">
        <v>170</v>
      </c>
      <c r="J109" s="123">
        <v>1620</v>
      </c>
      <c r="K109" s="123">
        <v>4440</v>
      </c>
      <c r="L109" s="123"/>
      <c r="M109" s="123">
        <v>4110</v>
      </c>
      <c r="N109" s="152"/>
      <c r="O109" s="123"/>
      <c r="P109" s="123">
        <v>920</v>
      </c>
      <c r="Q109" s="123">
        <v>17530</v>
      </c>
      <c r="R109" s="123">
        <v>26350</v>
      </c>
      <c r="S109" s="123"/>
      <c r="T109" s="124">
        <v>7120</v>
      </c>
      <c r="U109" s="152">
        <v>46400</v>
      </c>
      <c r="V109" s="123">
        <v>30570</v>
      </c>
      <c r="W109" s="123">
        <v>1910</v>
      </c>
      <c r="X109" s="152">
        <v>1130</v>
      </c>
      <c r="Y109" s="152"/>
      <c r="Z109" s="152"/>
      <c r="AA109" s="236">
        <f t="shared" si="1"/>
        <v>161480</v>
      </c>
    </row>
    <row r="110" spans="1:27" x14ac:dyDescent="0.4">
      <c r="A110" s="136">
        <v>39630</v>
      </c>
      <c r="B110" s="123">
        <v>6650</v>
      </c>
      <c r="C110" s="123"/>
      <c r="D110" s="123"/>
      <c r="E110" s="123"/>
      <c r="F110" s="123">
        <v>5160</v>
      </c>
      <c r="G110" s="123"/>
      <c r="H110" s="123"/>
      <c r="I110" s="123">
        <v>160</v>
      </c>
      <c r="J110" s="123">
        <v>1790</v>
      </c>
      <c r="K110" s="123">
        <v>3850</v>
      </c>
      <c r="L110" s="123"/>
      <c r="M110" s="123">
        <v>4260</v>
      </c>
      <c r="N110" s="152"/>
      <c r="O110" s="123"/>
      <c r="P110" s="123"/>
      <c r="Q110" s="123">
        <v>18150</v>
      </c>
      <c r="R110" s="123">
        <v>26470</v>
      </c>
      <c r="S110" s="123"/>
      <c r="T110" s="124">
        <v>7460</v>
      </c>
      <c r="U110" s="152">
        <v>46200</v>
      </c>
      <c r="V110" s="123">
        <v>31900</v>
      </c>
      <c r="W110" s="123">
        <v>1880</v>
      </c>
      <c r="X110" s="152"/>
      <c r="Y110" s="152"/>
      <c r="Z110" s="152"/>
      <c r="AA110" s="236">
        <f t="shared" si="1"/>
        <v>153930</v>
      </c>
    </row>
    <row r="111" spans="1:27" x14ac:dyDescent="0.4">
      <c r="A111" s="136">
        <v>39661</v>
      </c>
      <c r="B111" s="123">
        <v>6760</v>
      </c>
      <c r="C111" s="123">
        <v>27240</v>
      </c>
      <c r="D111" s="123"/>
      <c r="E111" s="123"/>
      <c r="F111" s="123">
        <v>5340</v>
      </c>
      <c r="G111" s="123"/>
      <c r="H111" s="123"/>
      <c r="I111" s="123">
        <v>230</v>
      </c>
      <c r="J111" s="123">
        <v>1600</v>
      </c>
      <c r="K111" s="123">
        <v>5060</v>
      </c>
      <c r="L111" s="123"/>
      <c r="M111" s="123">
        <v>4210</v>
      </c>
      <c r="N111" s="152"/>
      <c r="O111" s="123"/>
      <c r="P111" s="123">
        <v>19520</v>
      </c>
      <c r="Q111" s="123">
        <v>17890</v>
      </c>
      <c r="R111" s="123">
        <v>24760</v>
      </c>
      <c r="S111" s="123"/>
      <c r="T111" s="124">
        <v>7780</v>
      </c>
      <c r="U111" s="152">
        <v>45970</v>
      </c>
      <c r="V111" s="123">
        <v>29330</v>
      </c>
      <c r="W111" s="123">
        <v>1870</v>
      </c>
      <c r="X111" s="152">
        <v>4090</v>
      </c>
      <c r="Y111" s="152"/>
      <c r="Z111" s="152"/>
      <c r="AA111" s="236">
        <f t="shared" si="1"/>
        <v>201650</v>
      </c>
    </row>
    <row r="112" spans="1:27" x14ac:dyDescent="0.4">
      <c r="A112" s="136">
        <v>39692</v>
      </c>
      <c r="B112" s="123">
        <v>6960</v>
      </c>
      <c r="C112" s="123">
        <v>33630</v>
      </c>
      <c r="D112" s="123"/>
      <c r="E112" s="123"/>
      <c r="F112" s="123">
        <v>5390</v>
      </c>
      <c r="G112" s="123"/>
      <c r="H112" s="123"/>
      <c r="I112" s="123">
        <v>150</v>
      </c>
      <c r="J112" s="123">
        <v>1100</v>
      </c>
      <c r="K112" s="123">
        <v>4270</v>
      </c>
      <c r="L112" s="123"/>
      <c r="M112" s="123">
        <v>4310</v>
      </c>
      <c r="N112" s="152"/>
      <c r="O112" s="123"/>
      <c r="P112" s="123">
        <v>19480</v>
      </c>
      <c r="Q112" s="123">
        <v>17090</v>
      </c>
      <c r="R112" s="123">
        <v>26010</v>
      </c>
      <c r="S112" s="123"/>
      <c r="T112" s="124">
        <v>7870</v>
      </c>
      <c r="U112" s="152">
        <v>47590</v>
      </c>
      <c r="V112" s="123">
        <v>28760</v>
      </c>
      <c r="W112" s="123">
        <v>1830</v>
      </c>
      <c r="X112" s="152">
        <v>3340</v>
      </c>
      <c r="Y112" s="152"/>
      <c r="Z112" s="152"/>
      <c r="AA112" s="236">
        <f t="shared" si="1"/>
        <v>207780</v>
      </c>
    </row>
    <row r="113" spans="1:27" x14ac:dyDescent="0.4">
      <c r="A113" s="136">
        <v>39722</v>
      </c>
      <c r="B113" s="123">
        <v>3350</v>
      </c>
      <c r="C113" s="123">
        <v>24160</v>
      </c>
      <c r="D113" s="123"/>
      <c r="E113" s="123"/>
      <c r="F113" s="123">
        <v>6680</v>
      </c>
      <c r="G113" s="123"/>
      <c r="H113" s="123"/>
      <c r="I113" s="123">
        <v>110</v>
      </c>
      <c r="J113" s="123">
        <v>3960</v>
      </c>
      <c r="K113" s="123">
        <v>2660</v>
      </c>
      <c r="L113" s="123"/>
      <c r="M113" s="123">
        <v>4690</v>
      </c>
      <c r="N113" s="152"/>
      <c r="O113" s="123"/>
      <c r="P113" s="123">
        <v>19410</v>
      </c>
      <c r="Q113" s="123">
        <v>17230</v>
      </c>
      <c r="R113" s="123">
        <v>26010</v>
      </c>
      <c r="S113" s="123"/>
      <c r="T113" s="124">
        <v>7870</v>
      </c>
      <c r="U113" s="152">
        <v>47590</v>
      </c>
      <c r="V113" s="123">
        <v>17840</v>
      </c>
      <c r="W113" s="123">
        <v>1830</v>
      </c>
      <c r="X113" s="152">
        <v>3340</v>
      </c>
      <c r="Y113" s="152"/>
      <c r="Z113" s="152"/>
      <c r="AA113" s="236">
        <f t="shared" si="1"/>
        <v>186730</v>
      </c>
    </row>
    <row r="114" spans="1:27" x14ac:dyDescent="0.4">
      <c r="A114" s="136">
        <v>39753</v>
      </c>
      <c r="B114" s="123">
        <v>5990</v>
      </c>
      <c r="C114" s="123">
        <v>1710</v>
      </c>
      <c r="D114" s="123"/>
      <c r="E114" s="123"/>
      <c r="F114" s="123">
        <v>5630</v>
      </c>
      <c r="G114" s="123"/>
      <c r="H114" s="123"/>
      <c r="I114" s="123">
        <v>90</v>
      </c>
      <c r="J114" s="123">
        <v>2700</v>
      </c>
      <c r="K114" s="123">
        <v>1830</v>
      </c>
      <c r="L114" s="123"/>
      <c r="M114" s="123">
        <v>4840</v>
      </c>
      <c r="N114" s="152"/>
      <c r="O114" s="123"/>
      <c r="P114" s="123">
        <v>19050</v>
      </c>
      <c r="Q114" s="123">
        <v>14790</v>
      </c>
      <c r="R114" s="123">
        <v>25600</v>
      </c>
      <c r="S114" s="123"/>
      <c r="T114" s="124">
        <v>9600</v>
      </c>
      <c r="U114" s="152">
        <v>44960</v>
      </c>
      <c r="V114" s="123">
        <v>25440</v>
      </c>
      <c r="W114" s="123">
        <v>1730</v>
      </c>
      <c r="X114" s="152">
        <v>2960</v>
      </c>
      <c r="Y114" s="152"/>
      <c r="Z114" s="152"/>
      <c r="AA114" s="236">
        <f t="shared" si="1"/>
        <v>166920</v>
      </c>
    </row>
    <row r="115" spans="1:27" x14ac:dyDescent="0.4">
      <c r="A115" s="136">
        <v>39783</v>
      </c>
      <c r="B115" s="123">
        <v>6110</v>
      </c>
      <c r="C115" s="123">
        <v>10170</v>
      </c>
      <c r="D115" s="123"/>
      <c r="E115" s="123"/>
      <c r="F115" s="123">
        <v>1450</v>
      </c>
      <c r="G115" s="123"/>
      <c r="H115" s="123"/>
      <c r="I115" s="123">
        <v>80</v>
      </c>
      <c r="J115" s="123">
        <v>2330</v>
      </c>
      <c r="K115" s="123">
        <v>1610</v>
      </c>
      <c r="L115" s="123"/>
      <c r="M115" s="123">
        <v>4920</v>
      </c>
      <c r="N115" s="152"/>
      <c r="O115" s="123"/>
      <c r="P115" s="123">
        <v>18700</v>
      </c>
      <c r="Q115" s="123">
        <v>15270</v>
      </c>
      <c r="R115" s="123">
        <v>25570</v>
      </c>
      <c r="S115" s="123"/>
      <c r="T115" s="124">
        <v>10940</v>
      </c>
      <c r="U115" s="152">
        <v>46950</v>
      </c>
      <c r="V115" s="123">
        <v>23690</v>
      </c>
      <c r="W115" s="123">
        <v>1780</v>
      </c>
      <c r="X115" s="152">
        <v>3040</v>
      </c>
      <c r="Y115" s="152"/>
      <c r="Z115" s="152"/>
      <c r="AA115" s="236">
        <f t="shared" si="1"/>
        <v>172610</v>
      </c>
    </row>
    <row r="116" spans="1:27" x14ac:dyDescent="0.4">
      <c r="A116" s="136">
        <v>39814</v>
      </c>
      <c r="B116" s="123">
        <v>5150</v>
      </c>
      <c r="C116" s="123">
        <v>34750</v>
      </c>
      <c r="D116" s="123"/>
      <c r="E116" s="123"/>
      <c r="F116" s="123">
        <v>1490</v>
      </c>
      <c r="G116" s="123"/>
      <c r="H116" s="123"/>
      <c r="I116" s="123"/>
      <c r="J116" s="123">
        <v>2830</v>
      </c>
      <c r="K116" s="123">
        <v>5170</v>
      </c>
      <c r="L116" s="123"/>
      <c r="M116" s="123">
        <v>4930</v>
      </c>
      <c r="N116" s="152"/>
      <c r="O116" s="123"/>
      <c r="P116" s="123">
        <v>15290</v>
      </c>
      <c r="Q116" s="123">
        <v>15390</v>
      </c>
      <c r="R116" s="123">
        <v>23910</v>
      </c>
      <c r="S116" s="123"/>
      <c r="T116" s="124">
        <v>7530</v>
      </c>
      <c r="U116" s="152">
        <v>48200</v>
      </c>
      <c r="V116" s="123">
        <v>22160</v>
      </c>
      <c r="W116" s="123">
        <v>1760</v>
      </c>
      <c r="X116" s="152">
        <v>5330</v>
      </c>
      <c r="Y116" s="152"/>
      <c r="Z116" s="152"/>
      <c r="AA116" s="236">
        <f t="shared" si="1"/>
        <v>193890</v>
      </c>
    </row>
    <row r="117" spans="1:27" x14ac:dyDescent="0.4">
      <c r="A117" s="136">
        <v>39845</v>
      </c>
      <c r="B117" s="123">
        <v>5660</v>
      </c>
      <c r="C117" s="123">
        <v>32300</v>
      </c>
      <c r="D117" s="123"/>
      <c r="E117" s="123"/>
      <c r="F117" s="123">
        <v>1210</v>
      </c>
      <c r="G117" s="123"/>
      <c r="H117" s="123"/>
      <c r="I117" s="123">
        <v>230</v>
      </c>
      <c r="J117" s="123">
        <v>1410</v>
      </c>
      <c r="K117" s="123">
        <v>1070</v>
      </c>
      <c r="L117" s="123"/>
      <c r="M117" s="123">
        <v>3120</v>
      </c>
      <c r="N117" s="152"/>
      <c r="O117" s="123"/>
      <c r="P117" s="123">
        <v>11010</v>
      </c>
      <c r="Q117" s="123">
        <v>14620</v>
      </c>
      <c r="R117" s="123">
        <v>23090</v>
      </c>
      <c r="S117" s="123"/>
      <c r="T117" s="124">
        <v>7760</v>
      </c>
      <c r="U117" s="152">
        <v>46710</v>
      </c>
      <c r="V117" s="123">
        <v>22520</v>
      </c>
      <c r="W117" s="123">
        <v>190</v>
      </c>
      <c r="X117" s="152">
        <v>5700</v>
      </c>
      <c r="Y117" s="152"/>
      <c r="Z117" s="152"/>
      <c r="AA117" s="236">
        <f t="shared" si="1"/>
        <v>176600</v>
      </c>
    </row>
    <row r="118" spans="1:27" x14ac:dyDescent="0.4">
      <c r="A118" s="136">
        <v>39873</v>
      </c>
      <c r="B118" s="123">
        <v>5750</v>
      </c>
      <c r="C118" s="123">
        <v>35150</v>
      </c>
      <c r="D118" s="123"/>
      <c r="E118" s="123"/>
      <c r="F118" s="123"/>
      <c r="G118" s="123"/>
      <c r="H118" s="123"/>
      <c r="I118" s="123">
        <v>170</v>
      </c>
      <c r="J118" s="123">
        <v>1040</v>
      </c>
      <c r="K118" s="123">
        <v>1100</v>
      </c>
      <c r="L118" s="123"/>
      <c r="M118" s="123">
        <v>2580</v>
      </c>
      <c r="N118" s="152"/>
      <c r="O118" s="123"/>
      <c r="P118" s="123">
        <v>6350</v>
      </c>
      <c r="Q118" s="123">
        <v>12970</v>
      </c>
      <c r="R118" s="123">
        <v>23080</v>
      </c>
      <c r="S118" s="123"/>
      <c r="T118" s="124">
        <v>7500</v>
      </c>
      <c r="U118" s="152">
        <v>39590</v>
      </c>
      <c r="V118" s="123">
        <v>21930</v>
      </c>
      <c r="W118" s="123">
        <v>1810</v>
      </c>
      <c r="X118" s="152">
        <v>9390</v>
      </c>
      <c r="Y118" s="152"/>
      <c r="Z118" s="152"/>
      <c r="AA118" s="236">
        <f t="shared" si="1"/>
        <v>168410</v>
      </c>
    </row>
    <row r="119" spans="1:27" x14ac:dyDescent="0.4">
      <c r="A119" s="136">
        <v>39904</v>
      </c>
      <c r="B119" s="123">
        <v>5240</v>
      </c>
      <c r="C119" s="123">
        <v>32810</v>
      </c>
      <c r="D119" s="123"/>
      <c r="E119" s="123"/>
      <c r="F119" s="123"/>
      <c r="G119" s="123"/>
      <c r="H119" s="123"/>
      <c r="I119" s="123">
        <v>160</v>
      </c>
      <c r="J119" s="123">
        <v>1280</v>
      </c>
      <c r="K119" s="123">
        <v>1170</v>
      </c>
      <c r="L119" s="123"/>
      <c r="M119" s="123">
        <v>2660</v>
      </c>
      <c r="N119" s="152"/>
      <c r="O119" s="123"/>
      <c r="P119" s="123">
        <v>5580</v>
      </c>
      <c r="Q119" s="123">
        <v>15130</v>
      </c>
      <c r="R119" s="123">
        <v>25320</v>
      </c>
      <c r="S119" s="123"/>
      <c r="T119" s="124">
        <v>7290</v>
      </c>
      <c r="U119" s="152">
        <v>40730</v>
      </c>
      <c r="V119" s="123">
        <v>21720</v>
      </c>
      <c r="W119" s="123">
        <v>1750</v>
      </c>
      <c r="X119" s="152">
        <v>5890</v>
      </c>
      <c r="Y119" s="152"/>
      <c r="Z119" s="152"/>
      <c r="AA119" s="236">
        <f t="shared" si="1"/>
        <v>166730</v>
      </c>
    </row>
    <row r="120" spans="1:27" x14ac:dyDescent="0.4">
      <c r="A120" s="136">
        <v>39934</v>
      </c>
      <c r="B120" s="123">
        <v>5230</v>
      </c>
      <c r="C120" s="123">
        <v>27220</v>
      </c>
      <c r="D120" s="123"/>
      <c r="E120" s="123"/>
      <c r="F120" s="123"/>
      <c r="G120" s="123"/>
      <c r="H120" s="123"/>
      <c r="I120" s="123">
        <v>110</v>
      </c>
      <c r="J120" s="123">
        <v>1060</v>
      </c>
      <c r="K120" s="123">
        <v>1020</v>
      </c>
      <c r="L120" s="123"/>
      <c r="M120" s="123">
        <v>2660</v>
      </c>
      <c r="N120" s="152"/>
      <c r="O120" s="123"/>
      <c r="P120" s="123">
        <v>3780</v>
      </c>
      <c r="Q120" s="123">
        <v>14570</v>
      </c>
      <c r="R120" s="123">
        <v>23110</v>
      </c>
      <c r="S120" s="123"/>
      <c r="T120" s="124">
        <v>7060</v>
      </c>
      <c r="U120" s="152">
        <v>39110</v>
      </c>
      <c r="V120" s="123">
        <v>20780</v>
      </c>
      <c r="W120" s="123">
        <v>1600</v>
      </c>
      <c r="X120" s="152">
        <v>4410</v>
      </c>
      <c r="Y120" s="152"/>
      <c r="Z120" s="152"/>
      <c r="AA120" s="236">
        <f t="shared" si="1"/>
        <v>151720</v>
      </c>
    </row>
    <row r="121" spans="1:27" x14ac:dyDescent="0.4">
      <c r="A121" s="136">
        <v>39965</v>
      </c>
      <c r="B121" s="123">
        <v>4910</v>
      </c>
      <c r="C121" s="123">
        <v>16740</v>
      </c>
      <c r="D121" s="123"/>
      <c r="E121" s="123"/>
      <c r="F121" s="123"/>
      <c r="G121" s="123"/>
      <c r="H121" s="123"/>
      <c r="I121" s="123">
        <v>120</v>
      </c>
      <c r="J121" s="123">
        <v>1070</v>
      </c>
      <c r="K121" s="123">
        <v>1040</v>
      </c>
      <c r="L121" s="123"/>
      <c r="M121" s="123">
        <v>2120</v>
      </c>
      <c r="N121" s="152"/>
      <c r="O121" s="123"/>
      <c r="P121" s="123">
        <v>2120</v>
      </c>
      <c r="Q121" s="123">
        <v>11710</v>
      </c>
      <c r="R121" s="123">
        <v>19360</v>
      </c>
      <c r="S121" s="123"/>
      <c r="T121" s="124">
        <v>6310</v>
      </c>
      <c r="U121" s="152">
        <v>32060</v>
      </c>
      <c r="V121" s="123">
        <v>18830</v>
      </c>
      <c r="W121" s="123">
        <v>1740</v>
      </c>
      <c r="X121" s="152">
        <v>5760</v>
      </c>
      <c r="Y121" s="152"/>
      <c r="Z121" s="152"/>
      <c r="AA121" s="236">
        <f t="shared" si="1"/>
        <v>123890</v>
      </c>
    </row>
    <row r="122" spans="1:27" x14ac:dyDescent="0.4">
      <c r="A122" s="136">
        <v>39995</v>
      </c>
      <c r="B122" s="123">
        <v>5070</v>
      </c>
      <c r="C122" s="123">
        <v>14920</v>
      </c>
      <c r="D122" s="123"/>
      <c r="E122" s="123"/>
      <c r="F122" s="123">
        <v>6250</v>
      </c>
      <c r="G122" s="123"/>
      <c r="H122" s="123"/>
      <c r="I122" s="123">
        <v>60</v>
      </c>
      <c r="J122" s="123">
        <v>1050</v>
      </c>
      <c r="K122" s="123">
        <v>1010</v>
      </c>
      <c r="L122" s="123"/>
      <c r="M122" s="123">
        <v>2620</v>
      </c>
      <c r="N122" s="152"/>
      <c r="O122" s="123"/>
      <c r="P122" s="123">
        <v>1500</v>
      </c>
      <c r="Q122" s="123">
        <v>14740</v>
      </c>
      <c r="R122" s="123">
        <v>23060</v>
      </c>
      <c r="S122" s="123"/>
      <c r="T122" s="124">
        <v>5270</v>
      </c>
      <c r="U122" s="152">
        <v>37890</v>
      </c>
      <c r="V122" s="123">
        <v>2172</v>
      </c>
      <c r="W122" s="123">
        <v>1440</v>
      </c>
      <c r="X122" s="152">
        <v>2320</v>
      </c>
      <c r="Y122" s="152"/>
      <c r="Z122" s="152"/>
      <c r="AA122" s="236">
        <f t="shared" si="1"/>
        <v>119372</v>
      </c>
    </row>
    <row r="123" spans="1:27" x14ac:dyDescent="0.4">
      <c r="A123" s="136">
        <v>40026</v>
      </c>
      <c r="B123" s="123">
        <v>5260</v>
      </c>
      <c r="C123" s="123">
        <v>11790</v>
      </c>
      <c r="D123" s="123"/>
      <c r="E123" s="123"/>
      <c r="F123" s="123">
        <v>3970</v>
      </c>
      <c r="G123" s="123"/>
      <c r="H123" s="123"/>
      <c r="I123" s="123"/>
      <c r="J123" s="123">
        <v>1030</v>
      </c>
      <c r="K123" s="123">
        <v>980</v>
      </c>
      <c r="L123" s="123"/>
      <c r="M123" s="123">
        <v>2300</v>
      </c>
      <c r="N123" s="152"/>
      <c r="O123" s="123"/>
      <c r="P123" s="123">
        <v>920</v>
      </c>
      <c r="Q123" s="123">
        <v>13470</v>
      </c>
      <c r="R123" s="123">
        <v>21640</v>
      </c>
      <c r="S123" s="123"/>
      <c r="T123" s="124">
        <v>17820</v>
      </c>
      <c r="U123" s="152">
        <v>38000</v>
      </c>
      <c r="V123" s="123">
        <v>19960</v>
      </c>
      <c r="W123" s="123">
        <v>1370</v>
      </c>
      <c r="X123" s="152">
        <v>6250</v>
      </c>
      <c r="Y123" s="152"/>
      <c r="Z123" s="152"/>
      <c r="AA123" s="236">
        <f t="shared" si="1"/>
        <v>144760</v>
      </c>
    </row>
    <row r="124" spans="1:27" x14ac:dyDescent="0.4">
      <c r="A124" s="136">
        <v>40057</v>
      </c>
      <c r="B124" s="123">
        <v>5160</v>
      </c>
      <c r="C124" s="123">
        <v>2450</v>
      </c>
      <c r="D124" s="123"/>
      <c r="E124" s="123"/>
      <c r="F124" s="123">
        <v>2540</v>
      </c>
      <c r="G124" s="123"/>
      <c r="H124" s="123"/>
      <c r="I124" s="123"/>
      <c r="J124" s="123">
        <v>1050</v>
      </c>
      <c r="K124" s="123">
        <v>1160</v>
      </c>
      <c r="L124" s="123"/>
      <c r="M124" s="123">
        <v>2420</v>
      </c>
      <c r="N124" s="152"/>
      <c r="O124" s="123"/>
      <c r="P124" s="123">
        <v>810</v>
      </c>
      <c r="Q124" s="123">
        <v>12050</v>
      </c>
      <c r="R124" s="123">
        <v>20350</v>
      </c>
      <c r="S124" s="123"/>
      <c r="T124" s="124">
        <v>7310</v>
      </c>
      <c r="U124" s="152">
        <v>39360</v>
      </c>
      <c r="V124" s="123">
        <v>19630</v>
      </c>
      <c r="W124" s="123">
        <v>1330</v>
      </c>
      <c r="X124" s="152">
        <v>3870</v>
      </c>
      <c r="Y124" s="152"/>
      <c r="Z124" s="152"/>
      <c r="AA124" s="236">
        <f t="shared" si="1"/>
        <v>119490</v>
      </c>
    </row>
    <row r="125" spans="1:27" x14ac:dyDescent="0.4">
      <c r="A125" s="136">
        <v>40087</v>
      </c>
      <c r="B125" s="123"/>
      <c r="C125" s="123"/>
      <c r="D125" s="123"/>
      <c r="E125" s="123"/>
      <c r="F125" s="123"/>
      <c r="G125" s="123"/>
      <c r="H125" s="123"/>
      <c r="I125" s="123"/>
      <c r="J125" s="123"/>
      <c r="K125" s="123"/>
      <c r="L125" s="123"/>
      <c r="M125" s="123"/>
      <c r="N125" s="152"/>
      <c r="O125" s="123"/>
      <c r="P125" s="123"/>
      <c r="Q125" s="123"/>
      <c r="R125" s="123"/>
      <c r="S125" s="123"/>
      <c r="T125" s="124"/>
      <c r="U125" s="152"/>
      <c r="V125" s="123"/>
      <c r="W125" s="123"/>
      <c r="X125" s="152"/>
      <c r="Y125" s="152"/>
      <c r="Z125" s="152"/>
      <c r="AA125" s="236">
        <f t="shared" si="1"/>
        <v>0</v>
      </c>
    </row>
    <row r="126" spans="1:27" x14ac:dyDescent="0.4">
      <c r="A126" s="136">
        <v>40118</v>
      </c>
      <c r="B126" s="123">
        <v>4260</v>
      </c>
      <c r="C126" s="123">
        <v>21160</v>
      </c>
      <c r="D126" s="123"/>
      <c r="E126" s="123"/>
      <c r="F126" s="123"/>
      <c r="G126" s="123"/>
      <c r="H126" s="123"/>
      <c r="I126" s="123"/>
      <c r="J126" s="123">
        <v>1100</v>
      </c>
      <c r="K126" s="123">
        <v>890</v>
      </c>
      <c r="L126" s="123"/>
      <c r="M126" s="123">
        <v>2260</v>
      </c>
      <c r="N126" s="152"/>
      <c r="O126" s="123"/>
      <c r="P126" s="123">
        <v>19620</v>
      </c>
      <c r="Q126" s="123">
        <v>13750</v>
      </c>
      <c r="R126" s="123">
        <v>16080</v>
      </c>
      <c r="S126" s="123"/>
      <c r="T126" s="124">
        <v>9160</v>
      </c>
      <c r="U126" s="152">
        <v>40300</v>
      </c>
      <c r="V126" s="123">
        <v>17560</v>
      </c>
      <c r="W126" s="123">
        <v>1200</v>
      </c>
      <c r="X126" s="152">
        <v>3670</v>
      </c>
      <c r="Y126" s="152"/>
      <c r="Z126" s="152"/>
      <c r="AA126" s="236">
        <f t="shared" si="1"/>
        <v>151010</v>
      </c>
    </row>
    <row r="127" spans="1:27" x14ac:dyDescent="0.4">
      <c r="A127" s="136">
        <v>40148</v>
      </c>
      <c r="B127" s="123">
        <v>4270</v>
      </c>
      <c r="C127" s="123">
        <v>20070</v>
      </c>
      <c r="D127" s="123"/>
      <c r="E127" s="123"/>
      <c r="F127" s="123">
        <v>4020</v>
      </c>
      <c r="G127" s="123"/>
      <c r="H127" s="123"/>
      <c r="I127" s="123">
        <v>400</v>
      </c>
      <c r="J127" s="123">
        <v>1240</v>
      </c>
      <c r="K127" s="123">
        <v>870</v>
      </c>
      <c r="L127" s="123"/>
      <c r="M127" s="123">
        <v>2320</v>
      </c>
      <c r="N127" s="152"/>
      <c r="O127" s="123"/>
      <c r="P127" s="123">
        <v>17200</v>
      </c>
      <c r="Q127" s="123">
        <v>14660</v>
      </c>
      <c r="R127" s="123">
        <v>14670</v>
      </c>
      <c r="S127" s="123"/>
      <c r="T127" s="124">
        <v>8320</v>
      </c>
      <c r="U127" s="152">
        <v>41280</v>
      </c>
      <c r="V127" s="123">
        <v>16970</v>
      </c>
      <c r="W127" s="123">
        <v>1140</v>
      </c>
      <c r="X127" s="152">
        <v>3520</v>
      </c>
      <c r="Y127" s="152"/>
      <c r="Z127" s="152"/>
      <c r="AA127" s="236">
        <f t="shared" si="1"/>
        <v>150950</v>
      </c>
    </row>
    <row r="128" spans="1:27" x14ac:dyDescent="0.4">
      <c r="A128" s="136">
        <v>40179</v>
      </c>
      <c r="B128" s="123"/>
      <c r="C128" s="123"/>
      <c r="D128" s="123"/>
      <c r="E128" s="123"/>
      <c r="F128" s="123"/>
      <c r="G128" s="123"/>
      <c r="H128" s="123"/>
      <c r="I128" s="123"/>
      <c r="J128" s="123"/>
      <c r="K128" s="123"/>
      <c r="L128" s="123"/>
      <c r="M128" s="123"/>
      <c r="N128" s="152"/>
      <c r="O128" s="123"/>
      <c r="P128" s="123"/>
      <c r="Q128" s="123"/>
      <c r="R128" s="123"/>
      <c r="S128" s="123"/>
      <c r="T128" s="124"/>
      <c r="U128" s="152"/>
      <c r="V128" s="123"/>
      <c r="W128" s="123"/>
      <c r="X128" s="152"/>
      <c r="Y128" s="152"/>
      <c r="Z128" s="152"/>
      <c r="AA128" s="236">
        <f t="shared" si="1"/>
        <v>0</v>
      </c>
    </row>
    <row r="129" spans="1:27" x14ac:dyDescent="0.4">
      <c r="A129" s="136">
        <v>40210</v>
      </c>
      <c r="B129" s="123">
        <v>4100</v>
      </c>
      <c r="C129" s="123">
        <v>6440</v>
      </c>
      <c r="D129" s="123"/>
      <c r="E129" s="123"/>
      <c r="F129" s="123">
        <v>6770</v>
      </c>
      <c r="G129" s="123"/>
      <c r="H129" s="123"/>
      <c r="I129" s="123">
        <v>190</v>
      </c>
      <c r="J129" s="123">
        <v>250</v>
      </c>
      <c r="K129" s="123">
        <v>930</v>
      </c>
      <c r="L129" s="123"/>
      <c r="M129" s="123">
        <v>1940</v>
      </c>
      <c r="N129" s="152"/>
      <c r="O129" s="123"/>
      <c r="P129" s="123">
        <v>2290</v>
      </c>
      <c r="Q129" s="123">
        <v>14610</v>
      </c>
      <c r="R129" s="123">
        <v>21650</v>
      </c>
      <c r="S129" s="123"/>
      <c r="T129" s="124"/>
      <c r="U129" s="152">
        <v>32170</v>
      </c>
      <c r="V129" s="123">
        <v>21040</v>
      </c>
      <c r="W129" s="123">
        <v>2290</v>
      </c>
      <c r="X129" s="152">
        <v>9510</v>
      </c>
      <c r="Y129" s="152"/>
      <c r="Z129" s="152"/>
      <c r="AA129" s="236">
        <f t="shared" si="1"/>
        <v>124180</v>
      </c>
    </row>
    <row r="130" spans="1:27" x14ac:dyDescent="0.4">
      <c r="A130" s="136">
        <v>40238</v>
      </c>
      <c r="B130" s="123">
        <v>4210</v>
      </c>
      <c r="C130" s="123">
        <v>4040</v>
      </c>
      <c r="D130" s="123"/>
      <c r="E130" s="123"/>
      <c r="F130" s="123">
        <v>4090</v>
      </c>
      <c r="G130" s="123"/>
      <c r="H130" s="123"/>
      <c r="I130" s="123">
        <v>110</v>
      </c>
      <c r="J130" s="123">
        <v>380</v>
      </c>
      <c r="K130" s="123">
        <v>1560</v>
      </c>
      <c r="L130" s="123"/>
      <c r="M130" s="123">
        <v>2070</v>
      </c>
      <c r="N130" s="152"/>
      <c r="O130" s="123"/>
      <c r="P130" s="123">
        <v>2590</v>
      </c>
      <c r="Q130" s="123">
        <v>15090</v>
      </c>
      <c r="R130" s="123">
        <v>25140</v>
      </c>
      <c r="S130" s="123"/>
      <c r="T130" s="124">
        <v>8980</v>
      </c>
      <c r="U130" s="152">
        <v>38350</v>
      </c>
      <c r="V130" s="123">
        <v>21870</v>
      </c>
      <c r="W130" s="123">
        <v>1580</v>
      </c>
      <c r="X130" s="152">
        <v>16240</v>
      </c>
      <c r="Y130" s="152"/>
      <c r="Z130" s="152"/>
      <c r="AA130" s="236">
        <f t="shared" si="1"/>
        <v>146300</v>
      </c>
    </row>
    <row r="131" spans="1:27" x14ac:dyDescent="0.4">
      <c r="A131" s="136">
        <v>40269</v>
      </c>
      <c r="B131" s="123">
        <v>4280</v>
      </c>
      <c r="C131" s="123">
        <v>1850</v>
      </c>
      <c r="D131" s="123"/>
      <c r="E131" s="123"/>
      <c r="F131" s="123">
        <v>4090</v>
      </c>
      <c r="G131" s="123"/>
      <c r="H131" s="123"/>
      <c r="I131" s="123" t="s">
        <v>210</v>
      </c>
      <c r="J131" s="123">
        <v>2030</v>
      </c>
      <c r="K131" s="123">
        <v>970</v>
      </c>
      <c r="L131" s="123"/>
      <c r="M131" s="123">
        <v>2030</v>
      </c>
      <c r="N131" s="152"/>
      <c r="O131" s="123"/>
      <c r="P131" s="123">
        <v>1780</v>
      </c>
      <c r="Q131" s="123">
        <v>14760</v>
      </c>
      <c r="R131" s="123">
        <v>27440</v>
      </c>
      <c r="S131" s="123"/>
      <c r="T131" s="124">
        <v>7380</v>
      </c>
      <c r="U131" s="152">
        <v>35980</v>
      </c>
      <c r="V131" s="123">
        <v>23300</v>
      </c>
      <c r="W131" s="123">
        <v>1480</v>
      </c>
      <c r="X131" s="152">
        <v>9230</v>
      </c>
      <c r="Y131" s="152"/>
      <c r="Z131" s="152"/>
      <c r="AA131" s="236">
        <f t="shared" si="1"/>
        <v>136600</v>
      </c>
    </row>
    <row r="132" spans="1:27" x14ac:dyDescent="0.4">
      <c r="A132" s="136">
        <v>40299</v>
      </c>
      <c r="B132" s="123">
        <v>5050</v>
      </c>
      <c r="C132" s="123">
        <v>25320</v>
      </c>
      <c r="D132" s="123"/>
      <c r="E132" s="123"/>
      <c r="F132" s="123">
        <v>4660</v>
      </c>
      <c r="G132" s="123"/>
      <c r="H132" s="123"/>
      <c r="I132" s="123"/>
      <c r="J132" s="123">
        <v>1460</v>
      </c>
      <c r="K132" s="123">
        <v>1040</v>
      </c>
      <c r="L132" s="123"/>
      <c r="M132" s="123">
        <v>2390</v>
      </c>
      <c r="N132" s="152"/>
      <c r="O132" s="123"/>
      <c r="P132" s="123"/>
      <c r="Q132" s="123">
        <v>16870</v>
      </c>
      <c r="R132" s="123">
        <v>33660</v>
      </c>
      <c r="S132" s="123"/>
      <c r="T132" s="124">
        <v>8000</v>
      </c>
      <c r="U132" s="152">
        <v>44930</v>
      </c>
      <c r="V132" s="123">
        <v>31470</v>
      </c>
      <c r="W132" s="123">
        <v>1510</v>
      </c>
      <c r="X132" s="152">
        <v>9290</v>
      </c>
      <c r="Y132" s="152"/>
      <c r="Z132" s="152"/>
      <c r="AA132" s="236">
        <f t="shared" si="1"/>
        <v>185650</v>
      </c>
    </row>
    <row r="133" spans="1:27" x14ac:dyDescent="0.4">
      <c r="A133" s="136">
        <v>40330</v>
      </c>
      <c r="B133" s="123">
        <v>4600</v>
      </c>
      <c r="C133" s="123">
        <v>21130</v>
      </c>
      <c r="D133" s="123"/>
      <c r="E133" s="123"/>
      <c r="F133" s="123"/>
      <c r="G133" s="123"/>
      <c r="H133" s="123"/>
      <c r="I133" s="123"/>
      <c r="J133" s="123">
        <v>1100</v>
      </c>
      <c r="K133" s="123">
        <v>880</v>
      </c>
      <c r="L133" s="123"/>
      <c r="M133" s="123">
        <v>2200</v>
      </c>
      <c r="N133" s="152"/>
      <c r="O133" s="123"/>
      <c r="P133" s="123">
        <v>21660</v>
      </c>
      <c r="Q133" s="123">
        <v>14890</v>
      </c>
      <c r="R133" s="123">
        <v>29840</v>
      </c>
      <c r="S133" s="123"/>
      <c r="T133" s="124">
        <v>7270</v>
      </c>
      <c r="U133" s="152">
        <v>4130</v>
      </c>
      <c r="V133" s="123">
        <v>29490</v>
      </c>
      <c r="W133" s="123">
        <v>1370</v>
      </c>
      <c r="X133" s="152">
        <v>9060</v>
      </c>
      <c r="Y133" s="152"/>
      <c r="Z133" s="152"/>
      <c r="AA133" s="236">
        <f t="shared" ref="AA133:AA196" si="2">SUM(B133:Z133)</f>
        <v>147620</v>
      </c>
    </row>
    <row r="134" spans="1:27" x14ac:dyDescent="0.4">
      <c r="A134" s="136">
        <v>40360</v>
      </c>
      <c r="B134" s="123">
        <v>4840</v>
      </c>
      <c r="C134" s="123">
        <v>18260</v>
      </c>
      <c r="D134" s="123"/>
      <c r="E134" s="123"/>
      <c r="F134" s="123">
        <v>19370</v>
      </c>
      <c r="G134" s="123"/>
      <c r="H134" s="123"/>
      <c r="I134" s="123"/>
      <c r="J134" s="123">
        <v>830</v>
      </c>
      <c r="K134" s="123">
        <v>890</v>
      </c>
      <c r="L134" s="123"/>
      <c r="M134" s="123">
        <v>1980</v>
      </c>
      <c r="N134" s="152"/>
      <c r="O134" s="123"/>
      <c r="P134" s="123">
        <v>20270</v>
      </c>
      <c r="Q134" s="123">
        <v>14900</v>
      </c>
      <c r="R134" s="123">
        <v>27720</v>
      </c>
      <c r="S134" s="123"/>
      <c r="T134" s="124">
        <v>7580</v>
      </c>
      <c r="U134" s="152">
        <v>59600</v>
      </c>
      <c r="V134" s="123">
        <v>24170</v>
      </c>
      <c r="W134" s="123">
        <v>1300</v>
      </c>
      <c r="X134" s="152">
        <v>10230</v>
      </c>
      <c r="Y134" s="152"/>
      <c r="Z134" s="152"/>
      <c r="AA134" s="236">
        <f t="shared" si="2"/>
        <v>211940</v>
      </c>
    </row>
    <row r="135" spans="1:27" x14ac:dyDescent="0.4">
      <c r="A135" s="136">
        <v>40391</v>
      </c>
      <c r="B135" s="123">
        <v>5250</v>
      </c>
      <c r="C135" s="123">
        <v>6410</v>
      </c>
      <c r="D135" s="123"/>
      <c r="E135" s="123"/>
      <c r="F135" s="123">
        <v>4430</v>
      </c>
      <c r="G135" s="123"/>
      <c r="H135" s="123"/>
      <c r="I135" s="123"/>
      <c r="J135" s="123">
        <v>920</v>
      </c>
      <c r="K135" s="123">
        <v>870</v>
      </c>
      <c r="L135" s="123"/>
      <c r="M135" s="123">
        <v>4760</v>
      </c>
      <c r="N135" s="152"/>
      <c r="O135" s="123"/>
      <c r="P135" s="123">
        <v>11100</v>
      </c>
      <c r="Q135" s="123">
        <v>15080</v>
      </c>
      <c r="R135" s="123">
        <v>31360</v>
      </c>
      <c r="S135" s="123"/>
      <c r="T135" s="124">
        <v>7890</v>
      </c>
      <c r="U135" s="152">
        <v>65680</v>
      </c>
      <c r="V135" s="123">
        <v>29710</v>
      </c>
      <c r="W135" s="123">
        <v>1410</v>
      </c>
      <c r="X135" s="152"/>
      <c r="Y135" s="152"/>
      <c r="Z135" s="152"/>
      <c r="AA135" s="236">
        <f t="shared" si="2"/>
        <v>184870</v>
      </c>
    </row>
    <row r="136" spans="1:27" x14ac:dyDescent="0.4">
      <c r="A136" s="136">
        <v>44075</v>
      </c>
      <c r="B136" s="123">
        <v>5600</v>
      </c>
      <c r="C136" s="123">
        <v>24530</v>
      </c>
      <c r="D136" s="123"/>
      <c r="E136" s="123"/>
      <c r="F136" s="123">
        <v>4320</v>
      </c>
      <c r="G136" s="123"/>
      <c r="H136" s="123"/>
      <c r="I136" s="123"/>
      <c r="J136" s="123">
        <v>900</v>
      </c>
      <c r="K136" s="123">
        <v>900</v>
      </c>
      <c r="L136" s="123"/>
      <c r="M136" s="123">
        <v>4960</v>
      </c>
      <c r="N136" s="152"/>
      <c r="O136" s="123"/>
      <c r="P136" s="123">
        <v>11000</v>
      </c>
      <c r="Q136" s="123">
        <v>15500</v>
      </c>
      <c r="R136" s="123">
        <v>29390</v>
      </c>
      <c r="S136" s="123"/>
      <c r="T136" s="124">
        <v>8180</v>
      </c>
      <c r="U136" s="152">
        <v>65810</v>
      </c>
      <c r="V136" s="123">
        <v>28230</v>
      </c>
      <c r="W136" s="123">
        <v>1390</v>
      </c>
      <c r="X136" s="152">
        <v>3430</v>
      </c>
      <c r="Y136" s="152"/>
      <c r="Z136" s="152"/>
      <c r="AA136" s="236">
        <f t="shared" si="2"/>
        <v>204140</v>
      </c>
    </row>
    <row r="137" spans="1:27" x14ac:dyDescent="0.4">
      <c r="A137" s="136">
        <v>40452</v>
      </c>
      <c r="B137" s="123">
        <v>5580</v>
      </c>
      <c r="C137" s="123"/>
      <c r="D137" s="123"/>
      <c r="E137" s="123"/>
      <c r="F137" s="123">
        <v>3550</v>
      </c>
      <c r="G137" s="123"/>
      <c r="H137" s="123"/>
      <c r="I137" s="123"/>
      <c r="J137" s="123">
        <v>900</v>
      </c>
      <c r="K137" s="123">
        <v>870</v>
      </c>
      <c r="L137" s="123"/>
      <c r="M137" s="123">
        <v>4360</v>
      </c>
      <c r="N137" s="152"/>
      <c r="O137" s="123"/>
      <c r="P137" s="123">
        <v>8470</v>
      </c>
      <c r="Q137" s="123">
        <v>15790</v>
      </c>
      <c r="R137" s="123">
        <v>28580</v>
      </c>
      <c r="S137" s="123"/>
      <c r="T137" s="124">
        <v>8390</v>
      </c>
      <c r="U137" s="152">
        <v>38910</v>
      </c>
      <c r="V137" s="123">
        <v>25270</v>
      </c>
      <c r="W137" s="123">
        <v>1460</v>
      </c>
      <c r="X137" s="152">
        <v>4040</v>
      </c>
      <c r="Y137" s="152"/>
      <c r="Z137" s="152"/>
      <c r="AA137" s="236">
        <f t="shared" si="2"/>
        <v>146170</v>
      </c>
    </row>
    <row r="138" spans="1:27" x14ac:dyDescent="0.4">
      <c r="A138" s="136">
        <v>40483</v>
      </c>
      <c r="B138" s="123">
        <v>5600</v>
      </c>
      <c r="C138" s="123">
        <v>16630</v>
      </c>
      <c r="D138" s="123"/>
      <c r="E138" s="123"/>
      <c r="F138" s="123">
        <v>4390</v>
      </c>
      <c r="G138" s="123"/>
      <c r="H138" s="123"/>
      <c r="I138" s="123"/>
      <c r="J138" s="123">
        <v>850</v>
      </c>
      <c r="K138" s="123">
        <v>890</v>
      </c>
      <c r="L138" s="123"/>
      <c r="M138" s="123">
        <v>4340</v>
      </c>
      <c r="N138" s="152"/>
      <c r="O138" s="123"/>
      <c r="P138" s="123">
        <v>5640</v>
      </c>
      <c r="Q138" s="123">
        <v>15440</v>
      </c>
      <c r="R138" s="123">
        <v>29650</v>
      </c>
      <c r="S138" s="123"/>
      <c r="T138" s="124">
        <v>8360</v>
      </c>
      <c r="U138" s="152">
        <v>37450</v>
      </c>
      <c r="V138" s="123">
        <v>22870</v>
      </c>
      <c r="W138" s="123">
        <v>1480</v>
      </c>
      <c r="X138" s="152">
        <v>4910</v>
      </c>
      <c r="Y138" s="152"/>
      <c r="Z138" s="152"/>
      <c r="AA138" s="236">
        <f t="shared" si="2"/>
        <v>158500</v>
      </c>
    </row>
    <row r="139" spans="1:27" x14ac:dyDescent="0.4">
      <c r="A139" s="136">
        <v>40513</v>
      </c>
      <c r="B139" s="123"/>
      <c r="C139" s="123"/>
      <c r="D139" s="123"/>
      <c r="E139" s="123"/>
      <c r="F139" s="123"/>
      <c r="G139" s="123"/>
      <c r="H139" s="123"/>
      <c r="I139" s="123"/>
      <c r="J139" s="123"/>
      <c r="K139" s="123"/>
      <c r="L139" s="123"/>
      <c r="M139" s="123"/>
      <c r="N139" s="152"/>
      <c r="O139" s="123"/>
      <c r="P139" s="123"/>
      <c r="Q139" s="123"/>
      <c r="R139" s="123"/>
      <c r="S139" s="123"/>
      <c r="T139" s="124"/>
      <c r="U139" s="152"/>
      <c r="V139" s="123"/>
      <c r="W139" s="123"/>
      <c r="X139" s="152"/>
      <c r="Y139" s="152"/>
      <c r="Z139" s="152"/>
      <c r="AA139" s="236">
        <f t="shared" si="2"/>
        <v>0</v>
      </c>
    </row>
    <row r="140" spans="1:27" x14ac:dyDescent="0.4">
      <c r="A140" s="136">
        <v>40544</v>
      </c>
      <c r="B140" s="123">
        <v>5540</v>
      </c>
      <c r="C140" s="123">
        <v>9320</v>
      </c>
      <c r="D140" s="123"/>
      <c r="E140" s="123"/>
      <c r="F140" s="123">
        <v>4410</v>
      </c>
      <c r="G140" s="123"/>
      <c r="H140" s="123"/>
      <c r="I140" s="123"/>
      <c r="J140" s="123">
        <v>940</v>
      </c>
      <c r="K140" s="123">
        <v>930</v>
      </c>
      <c r="L140" s="123"/>
      <c r="M140" s="123">
        <v>4560</v>
      </c>
      <c r="N140" s="152"/>
      <c r="O140" s="123"/>
      <c r="P140" s="123">
        <v>4360</v>
      </c>
      <c r="Q140" s="123">
        <v>15960</v>
      </c>
      <c r="R140" s="123">
        <v>29970</v>
      </c>
      <c r="S140" s="123"/>
      <c r="T140" s="124">
        <v>7980</v>
      </c>
      <c r="U140" s="152">
        <v>60830</v>
      </c>
      <c r="V140" s="123">
        <v>29030</v>
      </c>
      <c r="W140" s="123">
        <v>1410</v>
      </c>
      <c r="X140" s="152">
        <v>6</v>
      </c>
      <c r="Y140" s="152"/>
      <c r="Z140" s="152"/>
      <c r="AA140" s="236">
        <f t="shared" si="2"/>
        <v>175246</v>
      </c>
    </row>
    <row r="141" spans="1:27" x14ac:dyDescent="0.4">
      <c r="A141" s="136">
        <v>40575</v>
      </c>
      <c r="B141" s="123">
        <v>5190</v>
      </c>
      <c r="C141" s="123">
        <v>5360</v>
      </c>
      <c r="D141" s="123"/>
      <c r="E141" s="123"/>
      <c r="F141" s="123">
        <v>4890</v>
      </c>
      <c r="G141" s="123"/>
      <c r="H141" s="123"/>
      <c r="I141" s="123"/>
      <c r="J141" s="123">
        <v>990</v>
      </c>
      <c r="K141" s="123">
        <v>1010</v>
      </c>
      <c r="L141" s="123"/>
      <c r="M141" s="123">
        <v>4780</v>
      </c>
      <c r="N141" s="152"/>
      <c r="O141" s="123"/>
      <c r="P141" s="123">
        <v>4840</v>
      </c>
      <c r="Q141" s="123">
        <v>138820</v>
      </c>
      <c r="R141" s="123">
        <v>30680</v>
      </c>
      <c r="S141" s="123"/>
      <c r="T141" s="124">
        <v>8410</v>
      </c>
      <c r="U141" s="152">
        <v>60140</v>
      </c>
      <c r="V141" s="123">
        <v>30470</v>
      </c>
      <c r="W141" s="123">
        <v>5560</v>
      </c>
      <c r="X141" s="152">
        <v>4830</v>
      </c>
      <c r="Y141" s="152"/>
      <c r="Z141" s="152"/>
      <c r="AA141" s="236">
        <f t="shared" si="2"/>
        <v>305970</v>
      </c>
    </row>
    <row r="142" spans="1:27" x14ac:dyDescent="0.4">
      <c r="A142" s="136">
        <v>40603</v>
      </c>
      <c r="B142" s="123">
        <v>6310</v>
      </c>
      <c r="C142" s="123">
        <v>2990</v>
      </c>
      <c r="D142" s="123"/>
      <c r="E142" s="123"/>
      <c r="F142" s="123">
        <v>514</v>
      </c>
      <c r="G142" s="123"/>
      <c r="H142" s="123"/>
      <c r="I142" s="123"/>
      <c r="J142" s="123">
        <v>1120</v>
      </c>
      <c r="K142" s="123">
        <v>990</v>
      </c>
      <c r="L142" s="123"/>
      <c r="M142" s="123">
        <v>4890</v>
      </c>
      <c r="N142" s="152"/>
      <c r="O142" s="123"/>
      <c r="P142" s="123">
        <v>5370</v>
      </c>
      <c r="Q142" s="123">
        <v>14960</v>
      </c>
      <c r="R142" s="123">
        <v>31630</v>
      </c>
      <c r="S142" s="123"/>
      <c r="T142" s="124">
        <v>8180</v>
      </c>
      <c r="U142" s="152">
        <v>62310</v>
      </c>
      <c r="V142" s="123">
        <v>30900</v>
      </c>
      <c r="W142" s="123">
        <v>2170</v>
      </c>
      <c r="X142" s="152">
        <v>7230</v>
      </c>
      <c r="Y142" s="152"/>
      <c r="Z142" s="152">
        <v>9810</v>
      </c>
      <c r="AA142" s="236">
        <f t="shared" si="2"/>
        <v>189374</v>
      </c>
    </row>
    <row r="143" spans="1:27" x14ac:dyDescent="0.4">
      <c r="A143" s="136">
        <v>40634</v>
      </c>
      <c r="B143" s="123">
        <v>7050</v>
      </c>
      <c r="C143" s="123">
        <v>1758</v>
      </c>
      <c r="D143" s="123"/>
      <c r="E143" s="123"/>
      <c r="F143" s="123">
        <v>5170</v>
      </c>
      <c r="G143" s="123"/>
      <c r="H143" s="123"/>
      <c r="I143" s="123"/>
      <c r="J143" s="123">
        <v>1130</v>
      </c>
      <c r="K143" s="123">
        <v>1040</v>
      </c>
      <c r="L143" s="123"/>
      <c r="M143" s="123">
        <v>4620</v>
      </c>
      <c r="N143" s="152"/>
      <c r="O143" s="123"/>
      <c r="P143" s="123">
        <v>5630</v>
      </c>
      <c r="Q143" s="123">
        <v>14800</v>
      </c>
      <c r="R143" s="123">
        <v>30560</v>
      </c>
      <c r="S143" s="123"/>
      <c r="T143" s="124">
        <v>8270</v>
      </c>
      <c r="U143" s="152">
        <v>47660</v>
      </c>
      <c r="V143" s="123">
        <v>29930</v>
      </c>
      <c r="W143" s="123">
        <v>2490</v>
      </c>
      <c r="X143" s="152">
        <v>8210</v>
      </c>
      <c r="Y143" s="152"/>
      <c r="Z143" s="152">
        <v>9930</v>
      </c>
      <c r="AA143" s="236">
        <f t="shared" si="2"/>
        <v>178248</v>
      </c>
    </row>
    <row r="144" spans="1:27" x14ac:dyDescent="0.4">
      <c r="A144" s="136">
        <v>40664</v>
      </c>
      <c r="B144" s="123">
        <v>8350</v>
      </c>
      <c r="C144" s="123">
        <v>8090</v>
      </c>
      <c r="D144" s="123"/>
      <c r="E144" s="123"/>
      <c r="F144" s="123">
        <v>6800</v>
      </c>
      <c r="G144" s="123"/>
      <c r="H144" s="123"/>
      <c r="I144" s="123"/>
      <c r="J144" s="123">
        <v>1130</v>
      </c>
      <c r="K144" s="123">
        <v>1140</v>
      </c>
      <c r="L144" s="123"/>
      <c r="M144" s="123">
        <v>4680</v>
      </c>
      <c r="N144" s="152"/>
      <c r="O144" s="123"/>
      <c r="P144" s="123">
        <v>5830</v>
      </c>
      <c r="Q144" s="123">
        <v>15470</v>
      </c>
      <c r="R144" s="123">
        <v>30770</v>
      </c>
      <c r="S144" s="123"/>
      <c r="T144" s="124">
        <v>8120</v>
      </c>
      <c r="U144" s="152">
        <v>47850</v>
      </c>
      <c r="V144" s="123">
        <v>30240</v>
      </c>
      <c r="W144" s="123">
        <v>2230</v>
      </c>
      <c r="X144" s="152">
        <v>4680</v>
      </c>
      <c r="Y144" s="152"/>
      <c r="Z144" s="152">
        <v>9620</v>
      </c>
      <c r="AA144" s="236">
        <f t="shared" si="2"/>
        <v>185000</v>
      </c>
    </row>
    <row r="145" spans="1:27" x14ac:dyDescent="0.4">
      <c r="A145" s="136">
        <v>40695</v>
      </c>
      <c r="B145" s="123">
        <v>9110</v>
      </c>
      <c r="C145" s="123">
        <v>3720</v>
      </c>
      <c r="D145" s="123"/>
      <c r="E145" s="123"/>
      <c r="F145" s="123">
        <v>6650</v>
      </c>
      <c r="G145" s="123"/>
      <c r="H145" s="123"/>
      <c r="I145" s="123"/>
      <c r="J145" s="123">
        <v>1170</v>
      </c>
      <c r="K145" s="123">
        <v>1050</v>
      </c>
      <c r="L145" s="123"/>
      <c r="M145" s="123">
        <v>4570</v>
      </c>
      <c r="N145" s="152"/>
      <c r="O145" s="123"/>
      <c r="P145" s="123">
        <v>5710</v>
      </c>
      <c r="Q145" s="123">
        <v>20330</v>
      </c>
      <c r="R145" s="123">
        <v>30150</v>
      </c>
      <c r="S145" s="123"/>
      <c r="T145" s="124">
        <v>7610</v>
      </c>
      <c r="U145" s="152">
        <v>47270</v>
      </c>
      <c r="V145" s="123">
        <v>30080</v>
      </c>
      <c r="W145" s="123">
        <v>1890</v>
      </c>
      <c r="X145" s="152">
        <v>17770</v>
      </c>
      <c r="Y145" s="152"/>
      <c r="Z145" s="152">
        <v>11140</v>
      </c>
      <c r="AA145" s="236">
        <f t="shared" si="2"/>
        <v>198220</v>
      </c>
    </row>
    <row r="146" spans="1:27" x14ac:dyDescent="0.4">
      <c r="A146" s="136">
        <v>40742</v>
      </c>
      <c r="B146" s="123">
        <v>9270</v>
      </c>
      <c r="C146" s="123">
        <v>80</v>
      </c>
      <c r="D146" s="123"/>
      <c r="E146" s="123"/>
      <c r="F146" s="123">
        <v>9090</v>
      </c>
      <c r="G146" s="123"/>
      <c r="H146" s="123"/>
      <c r="I146" s="123"/>
      <c r="J146" s="123">
        <v>1210</v>
      </c>
      <c r="K146" s="123">
        <v>1060</v>
      </c>
      <c r="L146" s="123"/>
      <c r="M146" s="123">
        <v>4690</v>
      </c>
      <c r="N146" s="152"/>
      <c r="O146" s="123"/>
      <c r="P146" s="123">
        <v>18480</v>
      </c>
      <c r="Q146" s="123">
        <v>24510</v>
      </c>
      <c r="R146" s="123">
        <v>30650</v>
      </c>
      <c r="S146" s="123"/>
      <c r="T146" s="124">
        <v>3720</v>
      </c>
      <c r="U146" s="152">
        <v>45280</v>
      </c>
      <c r="V146" s="123">
        <v>29960</v>
      </c>
      <c r="W146" s="123">
        <v>1750</v>
      </c>
      <c r="X146" s="152">
        <v>3510</v>
      </c>
      <c r="Y146" s="152"/>
      <c r="Z146" s="152">
        <v>9610</v>
      </c>
      <c r="AA146" s="236">
        <f t="shared" si="2"/>
        <v>192870</v>
      </c>
    </row>
    <row r="147" spans="1:27" x14ac:dyDescent="0.4">
      <c r="A147" s="136">
        <v>40756</v>
      </c>
      <c r="B147" s="123">
        <v>10210</v>
      </c>
      <c r="C147" s="123"/>
      <c r="D147" s="123"/>
      <c r="E147" s="123"/>
      <c r="F147" s="123">
        <v>8720</v>
      </c>
      <c r="G147" s="123"/>
      <c r="H147" s="123"/>
      <c r="I147" s="123"/>
      <c r="J147" s="123">
        <v>1160</v>
      </c>
      <c r="K147" s="123">
        <v>1150</v>
      </c>
      <c r="L147" s="123"/>
      <c r="M147" s="123">
        <v>3620</v>
      </c>
      <c r="N147" s="152"/>
      <c r="O147" s="123"/>
      <c r="P147" s="123">
        <v>14430</v>
      </c>
      <c r="Q147" s="123">
        <v>24090</v>
      </c>
      <c r="R147" s="123">
        <v>25270</v>
      </c>
      <c r="S147" s="123"/>
      <c r="T147" s="124">
        <v>5430</v>
      </c>
      <c r="U147" s="152">
        <v>56350</v>
      </c>
      <c r="V147" s="123">
        <v>23690</v>
      </c>
      <c r="W147" s="123">
        <v>1690</v>
      </c>
      <c r="X147" s="152">
        <v>3410</v>
      </c>
      <c r="Y147" s="152"/>
      <c r="Z147" s="152">
        <v>10050</v>
      </c>
      <c r="AA147" s="236">
        <f t="shared" si="2"/>
        <v>189270</v>
      </c>
    </row>
    <row r="148" spans="1:27" x14ac:dyDescent="0.4">
      <c r="A148" s="136">
        <v>40787</v>
      </c>
      <c r="B148" s="123"/>
      <c r="C148" s="123"/>
      <c r="D148" s="123"/>
      <c r="E148" s="123"/>
      <c r="F148" s="123"/>
      <c r="G148" s="123"/>
      <c r="H148" s="123"/>
      <c r="I148" s="123"/>
      <c r="J148" s="123"/>
      <c r="K148" s="123"/>
      <c r="L148" s="123"/>
      <c r="M148" s="123"/>
      <c r="N148" s="152"/>
      <c r="O148" s="123"/>
      <c r="P148" s="123"/>
      <c r="Q148" s="123"/>
      <c r="R148" s="123"/>
      <c r="S148" s="123"/>
      <c r="T148" s="124"/>
      <c r="U148" s="152"/>
      <c r="V148" s="123"/>
      <c r="W148" s="123"/>
      <c r="X148" s="152"/>
      <c r="Y148" s="152"/>
      <c r="Z148" s="152"/>
      <c r="AA148" s="236">
        <f t="shared" si="2"/>
        <v>0</v>
      </c>
    </row>
    <row r="149" spans="1:27" x14ac:dyDescent="0.4">
      <c r="A149" s="136">
        <v>40817</v>
      </c>
      <c r="B149" s="123">
        <v>9230</v>
      </c>
      <c r="C149" s="123">
        <v>20120</v>
      </c>
      <c r="D149" s="123"/>
      <c r="E149" s="123"/>
      <c r="F149" s="123">
        <v>21520</v>
      </c>
      <c r="G149" s="123"/>
      <c r="H149" s="123"/>
      <c r="I149" s="123"/>
      <c r="J149" s="123">
        <v>1210</v>
      </c>
      <c r="K149" s="123">
        <v>1160</v>
      </c>
      <c r="L149" s="123"/>
      <c r="M149" s="123">
        <v>4300</v>
      </c>
      <c r="N149" s="152"/>
      <c r="O149" s="123"/>
      <c r="P149" s="123">
        <v>18410</v>
      </c>
      <c r="Q149" s="123">
        <v>22910</v>
      </c>
      <c r="R149" s="123">
        <v>30860</v>
      </c>
      <c r="S149" s="123"/>
      <c r="T149" s="124">
        <v>5400</v>
      </c>
      <c r="U149" s="152">
        <v>44780</v>
      </c>
      <c r="V149" s="123">
        <v>29110</v>
      </c>
      <c r="W149" s="123">
        <v>1640</v>
      </c>
      <c r="X149" s="152">
        <v>3910</v>
      </c>
      <c r="Y149" s="152"/>
      <c r="Z149" s="152">
        <v>10200</v>
      </c>
      <c r="AA149" s="236">
        <f t="shared" si="2"/>
        <v>224760</v>
      </c>
    </row>
    <row r="150" spans="1:27" x14ac:dyDescent="0.4">
      <c r="A150" s="136">
        <v>40848</v>
      </c>
      <c r="B150" s="123">
        <v>8610</v>
      </c>
      <c r="C150" s="123">
        <v>13970</v>
      </c>
      <c r="D150" s="123"/>
      <c r="E150" s="123"/>
      <c r="F150" s="123">
        <v>19150</v>
      </c>
      <c r="G150" s="123"/>
      <c r="H150" s="123"/>
      <c r="I150" s="123"/>
      <c r="J150" s="123">
        <v>1020</v>
      </c>
      <c r="K150" s="123">
        <v>1180</v>
      </c>
      <c r="L150" s="123"/>
      <c r="M150" s="123">
        <v>3840</v>
      </c>
      <c r="N150" s="152"/>
      <c r="O150" s="123"/>
      <c r="P150" s="123"/>
      <c r="Q150" s="123">
        <v>20840</v>
      </c>
      <c r="R150" s="123">
        <v>29780</v>
      </c>
      <c r="S150" s="123"/>
      <c r="T150" s="124">
        <v>5220</v>
      </c>
      <c r="U150" s="152">
        <v>36300</v>
      </c>
      <c r="V150" s="123">
        <v>25680</v>
      </c>
      <c r="W150" s="123">
        <v>1580</v>
      </c>
      <c r="X150" s="152">
        <v>3210</v>
      </c>
      <c r="Y150" s="152"/>
      <c r="Z150" s="152">
        <v>10440</v>
      </c>
      <c r="AA150" s="236">
        <f t="shared" si="2"/>
        <v>180820</v>
      </c>
    </row>
    <row r="151" spans="1:27" x14ac:dyDescent="0.4">
      <c r="A151" s="136" t="s">
        <v>207</v>
      </c>
      <c r="B151" s="123">
        <v>7740</v>
      </c>
      <c r="C151" s="123">
        <v>8880</v>
      </c>
      <c r="D151" s="123"/>
      <c r="E151" s="123"/>
      <c r="F151" s="123">
        <v>15710</v>
      </c>
      <c r="G151" s="123"/>
      <c r="H151" s="123"/>
      <c r="I151" s="123"/>
      <c r="J151" s="123">
        <v>820</v>
      </c>
      <c r="K151" s="123">
        <v>1220</v>
      </c>
      <c r="L151" s="123"/>
      <c r="M151" s="123">
        <v>3850</v>
      </c>
      <c r="N151" s="152"/>
      <c r="O151" s="123"/>
      <c r="P151" s="123">
        <v>17380</v>
      </c>
      <c r="Q151" s="123">
        <v>20400</v>
      </c>
      <c r="R151" s="123">
        <v>29730</v>
      </c>
      <c r="S151" s="123"/>
      <c r="T151" s="124">
        <v>4570</v>
      </c>
      <c r="U151" s="152">
        <v>34040</v>
      </c>
      <c r="V151" s="123">
        <v>23600</v>
      </c>
      <c r="W151" s="123">
        <v>1590</v>
      </c>
      <c r="X151" s="152">
        <v>21110</v>
      </c>
      <c r="Y151" s="152"/>
      <c r="Z151" s="152">
        <v>10290</v>
      </c>
      <c r="AA151" s="236">
        <f t="shared" si="2"/>
        <v>200930</v>
      </c>
    </row>
    <row r="152" spans="1:27" x14ac:dyDescent="0.4">
      <c r="A152" s="136">
        <v>40909</v>
      </c>
      <c r="B152" s="123">
        <v>7360</v>
      </c>
      <c r="C152" s="123">
        <v>3020</v>
      </c>
      <c r="D152" s="123"/>
      <c r="E152" s="123"/>
      <c r="F152" s="123"/>
      <c r="G152" s="123"/>
      <c r="H152" s="123"/>
      <c r="I152" s="123"/>
      <c r="J152" s="123">
        <v>800</v>
      </c>
      <c r="K152" s="123">
        <v>2200</v>
      </c>
      <c r="L152" s="123"/>
      <c r="M152" s="123">
        <v>3840</v>
      </c>
      <c r="N152" s="152"/>
      <c r="O152" s="123"/>
      <c r="P152" s="123">
        <v>16980</v>
      </c>
      <c r="Q152" s="123">
        <v>20420</v>
      </c>
      <c r="R152" s="123">
        <v>30000</v>
      </c>
      <c r="S152" s="123"/>
      <c r="T152" s="124">
        <v>4340</v>
      </c>
      <c r="U152" s="152">
        <v>33070</v>
      </c>
      <c r="V152" s="123">
        <v>22870</v>
      </c>
      <c r="W152" s="123">
        <v>1580</v>
      </c>
      <c r="X152" s="152">
        <v>7490</v>
      </c>
      <c r="Y152" s="152"/>
      <c r="Z152" s="152">
        <v>10190</v>
      </c>
      <c r="AA152" s="236">
        <f t="shared" si="2"/>
        <v>164160</v>
      </c>
    </row>
    <row r="153" spans="1:27" x14ac:dyDescent="0.4">
      <c r="A153" s="136">
        <v>40940</v>
      </c>
      <c r="B153" s="123">
        <v>6870</v>
      </c>
      <c r="C153" s="123">
        <v>2080</v>
      </c>
      <c r="D153" s="123"/>
      <c r="E153" s="123"/>
      <c r="F153" s="123">
        <v>7330</v>
      </c>
      <c r="G153" s="123"/>
      <c r="H153" s="123"/>
      <c r="I153" s="123"/>
      <c r="J153" s="123">
        <v>700</v>
      </c>
      <c r="K153" s="123">
        <v>1240</v>
      </c>
      <c r="L153" s="123"/>
      <c r="M153" s="123">
        <v>3650</v>
      </c>
      <c r="N153" s="152"/>
      <c r="O153" s="123"/>
      <c r="P153" s="123">
        <v>16950</v>
      </c>
      <c r="Q153" s="123">
        <v>20570</v>
      </c>
      <c r="R153" s="123">
        <v>28660</v>
      </c>
      <c r="S153" s="123"/>
      <c r="T153" s="124">
        <v>3700</v>
      </c>
      <c r="U153" s="152">
        <v>32900</v>
      </c>
      <c r="V153" s="123">
        <v>22530</v>
      </c>
      <c r="W153" s="123">
        <v>1610</v>
      </c>
      <c r="X153" s="152">
        <v>3430</v>
      </c>
      <c r="Y153" s="152"/>
      <c r="Z153" s="152">
        <v>8760</v>
      </c>
      <c r="AA153" s="236">
        <f t="shared" si="2"/>
        <v>160980</v>
      </c>
    </row>
    <row r="154" spans="1:27" x14ac:dyDescent="0.4">
      <c r="A154" s="136">
        <v>40969</v>
      </c>
      <c r="B154" s="123">
        <v>6320</v>
      </c>
      <c r="C154" s="123">
        <v>960</v>
      </c>
      <c r="D154" s="123"/>
      <c r="E154" s="123"/>
      <c r="F154" s="123">
        <v>7180</v>
      </c>
      <c r="G154" s="123"/>
      <c r="H154" s="123"/>
      <c r="I154" s="123"/>
      <c r="J154" s="123">
        <v>620</v>
      </c>
      <c r="K154" s="123">
        <v>1200</v>
      </c>
      <c r="L154" s="123"/>
      <c r="M154" s="123">
        <v>3450</v>
      </c>
      <c r="N154" s="152"/>
      <c r="O154" s="123"/>
      <c r="P154" s="123">
        <v>16580</v>
      </c>
      <c r="Q154" s="123">
        <v>21490</v>
      </c>
      <c r="R154" s="123">
        <v>28510</v>
      </c>
      <c r="S154" s="123"/>
      <c r="T154" s="124">
        <v>3960</v>
      </c>
      <c r="U154" s="152">
        <v>34250</v>
      </c>
      <c r="V154" s="123">
        <v>21220</v>
      </c>
      <c r="W154" s="123">
        <v>1490</v>
      </c>
      <c r="X154" s="152">
        <v>4910</v>
      </c>
      <c r="Y154" s="152">
        <v>20390</v>
      </c>
      <c r="Z154" s="152"/>
      <c r="AA154" s="236">
        <f t="shared" si="2"/>
        <v>172530</v>
      </c>
    </row>
    <row r="155" spans="1:27" x14ac:dyDescent="0.4">
      <c r="A155" s="136">
        <v>41000</v>
      </c>
      <c r="B155" s="123">
        <v>6080</v>
      </c>
      <c r="C155" s="123"/>
      <c r="D155" s="123"/>
      <c r="E155" s="123"/>
      <c r="F155" s="123">
        <v>6510</v>
      </c>
      <c r="G155" s="123"/>
      <c r="H155" s="123"/>
      <c r="I155" s="123"/>
      <c r="J155" s="123">
        <v>640</v>
      </c>
      <c r="K155" s="123">
        <v>1290</v>
      </c>
      <c r="L155" s="123"/>
      <c r="M155" s="123">
        <v>3370</v>
      </c>
      <c r="N155" s="152"/>
      <c r="O155" s="123"/>
      <c r="P155" s="123">
        <v>16640</v>
      </c>
      <c r="Q155" s="123">
        <v>20300</v>
      </c>
      <c r="R155" s="123">
        <v>29120</v>
      </c>
      <c r="S155" s="123"/>
      <c r="T155" s="124">
        <v>4000</v>
      </c>
      <c r="U155" s="152">
        <v>33810</v>
      </c>
      <c r="V155" s="123">
        <v>20750</v>
      </c>
      <c r="W155" s="123">
        <v>1510</v>
      </c>
      <c r="X155" s="152">
        <v>7000</v>
      </c>
      <c r="Y155" s="152">
        <v>16790</v>
      </c>
      <c r="Z155" s="152">
        <v>7220</v>
      </c>
      <c r="AA155" s="236">
        <f t="shared" si="2"/>
        <v>175030</v>
      </c>
    </row>
    <row r="156" spans="1:27" x14ac:dyDescent="0.4">
      <c r="A156" s="136">
        <v>41030</v>
      </c>
      <c r="B156" s="123">
        <v>5710</v>
      </c>
      <c r="C156" s="123">
        <v>1510</v>
      </c>
      <c r="D156" s="123"/>
      <c r="E156" s="123"/>
      <c r="F156" s="123">
        <v>6320</v>
      </c>
      <c r="G156" s="123"/>
      <c r="H156" s="123"/>
      <c r="I156" s="123"/>
      <c r="J156" s="123">
        <v>450</v>
      </c>
      <c r="K156" s="123">
        <v>1220</v>
      </c>
      <c r="L156" s="123"/>
      <c r="M156" s="123">
        <v>3420</v>
      </c>
      <c r="N156" s="152"/>
      <c r="O156" s="123"/>
      <c r="P156" s="123">
        <v>16440</v>
      </c>
      <c r="Q156" s="123">
        <v>19590</v>
      </c>
      <c r="R156" s="123">
        <v>29450</v>
      </c>
      <c r="S156" s="123"/>
      <c r="T156" s="124">
        <v>4400</v>
      </c>
      <c r="U156" s="152">
        <v>37770</v>
      </c>
      <c r="V156" s="123">
        <v>21560</v>
      </c>
      <c r="W156" s="123">
        <v>1490</v>
      </c>
      <c r="X156" s="152">
        <v>11560</v>
      </c>
      <c r="Y156" s="152">
        <v>15790</v>
      </c>
      <c r="Z156" s="152">
        <v>6690</v>
      </c>
      <c r="AA156" s="236">
        <f t="shared" si="2"/>
        <v>183370</v>
      </c>
    </row>
    <row r="157" spans="1:27" x14ac:dyDescent="0.4">
      <c r="A157" s="136">
        <v>41061</v>
      </c>
      <c r="B157" s="123">
        <v>5580</v>
      </c>
      <c r="C157" s="123">
        <v>560</v>
      </c>
      <c r="D157" s="123"/>
      <c r="E157" s="123"/>
      <c r="F157" s="123">
        <v>5840</v>
      </c>
      <c r="G157" s="123"/>
      <c r="H157" s="123"/>
      <c r="I157" s="123"/>
      <c r="J157" s="123">
        <v>1830</v>
      </c>
      <c r="K157" s="123">
        <v>1230</v>
      </c>
      <c r="L157" s="123"/>
      <c r="M157" s="123">
        <v>3650</v>
      </c>
      <c r="N157" s="152"/>
      <c r="O157" s="123"/>
      <c r="P157" s="123">
        <v>16540</v>
      </c>
      <c r="Q157" s="123">
        <v>18140</v>
      </c>
      <c r="R157" s="123">
        <v>28880</v>
      </c>
      <c r="S157" s="123"/>
      <c r="T157" s="124">
        <v>4170</v>
      </c>
      <c r="U157" s="152">
        <v>34450</v>
      </c>
      <c r="V157" s="123">
        <v>21840</v>
      </c>
      <c r="W157" s="123">
        <v>1440</v>
      </c>
      <c r="X157" s="152">
        <v>3830</v>
      </c>
      <c r="Y157" s="152">
        <v>14740</v>
      </c>
      <c r="Z157" s="152">
        <v>6650</v>
      </c>
      <c r="AA157" s="236">
        <f t="shared" si="2"/>
        <v>169370</v>
      </c>
    </row>
    <row r="158" spans="1:27" x14ac:dyDescent="0.4">
      <c r="A158" s="136">
        <v>41122</v>
      </c>
      <c r="B158" s="123">
        <v>5380</v>
      </c>
      <c r="C158" s="123">
        <v>320</v>
      </c>
      <c r="D158" s="123"/>
      <c r="E158" s="123"/>
      <c r="F158" s="123">
        <v>5050</v>
      </c>
      <c r="G158" s="123"/>
      <c r="H158" s="123"/>
      <c r="I158" s="123"/>
      <c r="J158" s="123">
        <v>2110</v>
      </c>
      <c r="K158" s="123">
        <v>1190</v>
      </c>
      <c r="L158" s="123"/>
      <c r="M158" s="123">
        <v>3710</v>
      </c>
      <c r="N158" s="152"/>
      <c r="O158" s="123"/>
      <c r="P158" s="123">
        <v>16350</v>
      </c>
      <c r="Q158" s="123">
        <v>16930</v>
      </c>
      <c r="R158" s="123">
        <v>28950</v>
      </c>
      <c r="S158" s="123"/>
      <c r="T158" s="124">
        <v>3460</v>
      </c>
      <c r="U158" s="152">
        <v>36320</v>
      </c>
      <c r="V158" s="123">
        <v>2020</v>
      </c>
      <c r="W158" s="123">
        <v>1410</v>
      </c>
      <c r="X158" s="152"/>
      <c r="Y158" s="152">
        <v>11590</v>
      </c>
      <c r="Z158" s="152">
        <v>5570</v>
      </c>
      <c r="AA158" s="236">
        <f t="shared" si="2"/>
        <v>140360</v>
      </c>
    </row>
    <row r="159" spans="1:27" x14ac:dyDescent="0.4">
      <c r="A159" s="136">
        <v>41153</v>
      </c>
      <c r="B159" s="123">
        <v>5220</v>
      </c>
      <c r="C159" s="123"/>
      <c r="D159" s="123"/>
      <c r="E159" s="123"/>
      <c r="F159" s="123">
        <v>4930</v>
      </c>
      <c r="G159" s="123"/>
      <c r="H159" s="123"/>
      <c r="I159" s="123"/>
      <c r="J159" s="123">
        <v>2240</v>
      </c>
      <c r="K159" s="123">
        <v>1200</v>
      </c>
      <c r="L159" s="123"/>
      <c r="M159" s="123">
        <v>3650</v>
      </c>
      <c r="N159" s="152"/>
      <c r="O159" s="123"/>
      <c r="P159" s="123">
        <v>16910</v>
      </c>
      <c r="Q159" s="123">
        <v>1620</v>
      </c>
      <c r="R159" s="123">
        <v>29300</v>
      </c>
      <c r="S159" s="123"/>
      <c r="T159" s="124">
        <v>1750</v>
      </c>
      <c r="U159" s="152">
        <v>33200</v>
      </c>
      <c r="V159" s="123">
        <v>19280</v>
      </c>
      <c r="W159" s="123">
        <v>1370</v>
      </c>
      <c r="X159" s="152">
        <v>2970</v>
      </c>
      <c r="Y159" s="152">
        <v>7110</v>
      </c>
      <c r="Z159" s="152">
        <v>4280</v>
      </c>
      <c r="AA159" s="236">
        <f t="shared" si="2"/>
        <v>135030</v>
      </c>
    </row>
    <row r="160" spans="1:27" x14ac:dyDescent="0.4">
      <c r="A160" s="136">
        <v>41192</v>
      </c>
      <c r="B160" s="123">
        <v>5050</v>
      </c>
      <c r="C160" s="123">
        <v>19750</v>
      </c>
      <c r="D160" s="123"/>
      <c r="E160" s="123"/>
      <c r="F160" s="123">
        <v>4870</v>
      </c>
      <c r="G160" s="123"/>
      <c r="H160" s="123"/>
      <c r="I160" s="123"/>
      <c r="J160" s="123">
        <v>3190</v>
      </c>
      <c r="K160" s="123">
        <v>1310</v>
      </c>
      <c r="L160" s="123"/>
      <c r="M160" s="123">
        <v>3580</v>
      </c>
      <c r="N160" s="152"/>
      <c r="O160" s="123"/>
      <c r="P160" s="123">
        <v>15900</v>
      </c>
      <c r="Q160" s="123">
        <v>15510</v>
      </c>
      <c r="R160" s="123">
        <v>29900</v>
      </c>
      <c r="S160" s="123"/>
      <c r="T160" s="124">
        <v>2310</v>
      </c>
      <c r="U160" s="152">
        <v>31260</v>
      </c>
      <c r="V160" s="123">
        <v>18580</v>
      </c>
      <c r="W160" s="123">
        <v>1350</v>
      </c>
      <c r="X160" s="152">
        <v>2900</v>
      </c>
      <c r="Y160" s="152">
        <v>8050</v>
      </c>
      <c r="Z160" s="152">
        <v>4940</v>
      </c>
      <c r="AA160" s="236">
        <f t="shared" si="2"/>
        <v>168450</v>
      </c>
    </row>
    <row r="161" spans="1:27" x14ac:dyDescent="0.4">
      <c r="A161" s="136">
        <v>41214</v>
      </c>
      <c r="B161" s="123">
        <v>4880</v>
      </c>
      <c r="C161" s="123">
        <v>16160</v>
      </c>
      <c r="D161" s="123"/>
      <c r="E161" s="123"/>
      <c r="F161" s="123">
        <v>4460</v>
      </c>
      <c r="G161" s="123"/>
      <c r="H161" s="123"/>
      <c r="I161" s="123"/>
      <c r="J161" s="123">
        <v>850</v>
      </c>
      <c r="K161" s="123">
        <v>1230</v>
      </c>
      <c r="L161" s="123"/>
      <c r="M161" s="123">
        <v>4020</v>
      </c>
      <c r="N161" s="152"/>
      <c r="O161" s="123"/>
      <c r="P161" s="123">
        <v>7960</v>
      </c>
      <c r="Q161" s="123">
        <v>14960</v>
      </c>
      <c r="R161" s="123">
        <v>32820</v>
      </c>
      <c r="S161" s="123"/>
      <c r="T161" s="124">
        <v>4860</v>
      </c>
      <c r="U161" s="152">
        <v>31230</v>
      </c>
      <c r="V161" s="123">
        <v>17940</v>
      </c>
      <c r="W161" s="123">
        <v>1350</v>
      </c>
      <c r="X161" s="152">
        <v>2870</v>
      </c>
      <c r="Y161" s="152">
        <v>7610</v>
      </c>
      <c r="Z161" s="152">
        <v>4870</v>
      </c>
      <c r="AA161" s="236">
        <f t="shared" si="2"/>
        <v>158070</v>
      </c>
    </row>
    <row r="162" spans="1:27" x14ac:dyDescent="0.4">
      <c r="A162" s="136">
        <v>41244</v>
      </c>
      <c r="B162" s="123">
        <v>4740</v>
      </c>
      <c r="C162" s="123">
        <v>16100</v>
      </c>
      <c r="D162" s="123"/>
      <c r="E162" s="123"/>
      <c r="F162" s="123">
        <v>4170</v>
      </c>
      <c r="G162" s="123"/>
      <c r="H162" s="123"/>
      <c r="I162" s="123"/>
      <c r="J162" s="123">
        <v>590</v>
      </c>
      <c r="K162" s="123">
        <v>1130</v>
      </c>
      <c r="L162" s="123"/>
      <c r="M162" s="123">
        <v>3660</v>
      </c>
      <c r="N162" s="152"/>
      <c r="O162" s="123"/>
      <c r="P162" s="123">
        <v>3530</v>
      </c>
      <c r="Q162" s="123">
        <v>14460</v>
      </c>
      <c r="R162" s="123">
        <v>35530</v>
      </c>
      <c r="S162" s="123"/>
      <c r="T162" s="124">
        <v>4200</v>
      </c>
      <c r="U162" s="152">
        <v>31660</v>
      </c>
      <c r="V162" s="123">
        <v>18310</v>
      </c>
      <c r="W162" s="123">
        <v>1530</v>
      </c>
      <c r="X162" s="152">
        <v>3120</v>
      </c>
      <c r="Y162" s="152">
        <v>7100</v>
      </c>
      <c r="Z162" s="152">
        <v>4660</v>
      </c>
      <c r="AA162" s="236">
        <f t="shared" si="2"/>
        <v>154490</v>
      </c>
    </row>
    <row r="163" spans="1:27" x14ac:dyDescent="0.4">
      <c r="A163" s="136">
        <v>41275</v>
      </c>
      <c r="B163" s="123">
        <v>4570</v>
      </c>
      <c r="C163" s="123">
        <v>15980</v>
      </c>
      <c r="D163" s="123"/>
      <c r="E163" s="123"/>
      <c r="F163" s="123">
        <v>4300</v>
      </c>
      <c r="G163" s="123"/>
      <c r="H163" s="123"/>
      <c r="I163" s="123"/>
      <c r="J163" s="123">
        <v>340</v>
      </c>
      <c r="K163" s="123"/>
      <c r="L163" s="123"/>
      <c r="M163" s="123">
        <v>3570</v>
      </c>
      <c r="N163" s="152"/>
      <c r="O163" s="123"/>
      <c r="P163" s="123">
        <v>3370</v>
      </c>
      <c r="Q163" s="123">
        <v>140000</v>
      </c>
      <c r="R163" s="123">
        <v>36230</v>
      </c>
      <c r="S163" s="123"/>
      <c r="T163" s="124">
        <v>420</v>
      </c>
      <c r="U163" s="152">
        <v>29110</v>
      </c>
      <c r="V163" s="123">
        <v>18200</v>
      </c>
      <c r="W163" s="123">
        <v>1500</v>
      </c>
      <c r="X163" s="152">
        <v>5720</v>
      </c>
      <c r="Y163" s="152">
        <v>5040</v>
      </c>
      <c r="Z163" s="152">
        <v>3610</v>
      </c>
      <c r="AA163" s="236">
        <f t="shared" si="2"/>
        <v>271960</v>
      </c>
    </row>
    <row r="164" spans="1:27" x14ac:dyDescent="0.4">
      <c r="A164" s="136">
        <v>41306</v>
      </c>
      <c r="B164" s="123"/>
      <c r="C164" s="123">
        <v>16610</v>
      </c>
      <c r="D164" s="123"/>
      <c r="E164" s="123"/>
      <c r="F164" s="123">
        <v>3250</v>
      </c>
      <c r="G164" s="123"/>
      <c r="H164" s="123"/>
      <c r="I164" s="123"/>
      <c r="J164" s="123">
        <v>580</v>
      </c>
      <c r="K164" s="123">
        <v>1500</v>
      </c>
      <c r="L164" s="123"/>
      <c r="M164" s="123">
        <v>3440</v>
      </c>
      <c r="N164" s="152"/>
      <c r="O164" s="123"/>
      <c r="P164" s="123"/>
      <c r="Q164" s="123">
        <v>13780</v>
      </c>
      <c r="R164" s="123">
        <v>27970</v>
      </c>
      <c r="S164" s="123"/>
      <c r="T164" s="124">
        <v>380</v>
      </c>
      <c r="U164" s="152">
        <v>47900</v>
      </c>
      <c r="V164" s="123">
        <v>17060</v>
      </c>
      <c r="W164" s="123">
        <v>1550</v>
      </c>
      <c r="X164" s="152">
        <v>6610</v>
      </c>
      <c r="Y164" s="152">
        <v>2000</v>
      </c>
      <c r="Z164" s="152">
        <v>4650</v>
      </c>
      <c r="AA164" s="236">
        <f t="shared" si="2"/>
        <v>147280</v>
      </c>
    </row>
    <row r="165" spans="1:27" x14ac:dyDescent="0.4">
      <c r="A165" s="136">
        <v>41334</v>
      </c>
      <c r="B165" s="123">
        <v>5230</v>
      </c>
      <c r="C165" s="123">
        <v>15510</v>
      </c>
      <c r="D165" s="123"/>
      <c r="E165" s="123"/>
      <c r="F165" s="123">
        <v>3420</v>
      </c>
      <c r="G165" s="123"/>
      <c r="H165" s="123"/>
      <c r="I165" s="123"/>
      <c r="J165" s="123">
        <v>2530</v>
      </c>
      <c r="K165" s="123">
        <v>1210</v>
      </c>
      <c r="L165" s="123"/>
      <c r="M165" s="123">
        <v>3650</v>
      </c>
      <c r="N165" s="152"/>
      <c r="O165" s="123"/>
      <c r="P165" s="123">
        <v>15860</v>
      </c>
      <c r="Q165" s="123">
        <v>13750</v>
      </c>
      <c r="R165" s="123">
        <v>30670</v>
      </c>
      <c r="S165" s="123"/>
      <c r="T165" s="124">
        <v>350</v>
      </c>
      <c r="U165" s="152">
        <v>64340</v>
      </c>
      <c r="V165" s="123">
        <v>19700</v>
      </c>
      <c r="W165" s="123">
        <v>1600</v>
      </c>
      <c r="X165" s="152">
        <v>7330</v>
      </c>
      <c r="Y165" s="152">
        <v>1760</v>
      </c>
      <c r="Z165" s="152">
        <v>4270</v>
      </c>
      <c r="AA165" s="236">
        <f t="shared" si="2"/>
        <v>191180</v>
      </c>
    </row>
    <row r="166" spans="1:27" x14ac:dyDescent="0.4">
      <c r="A166" s="136">
        <v>41365</v>
      </c>
      <c r="B166" s="123">
        <v>5050</v>
      </c>
      <c r="C166" s="123">
        <v>16300</v>
      </c>
      <c r="D166" s="123"/>
      <c r="E166" s="123"/>
      <c r="F166" s="123">
        <v>4650</v>
      </c>
      <c r="G166" s="123"/>
      <c r="H166" s="123"/>
      <c r="I166" s="123"/>
      <c r="J166" s="123">
        <v>270</v>
      </c>
      <c r="K166" s="123">
        <v>1160</v>
      </c>
      <c r="L166" s="123"/>
      <c r="M166" s="123">
        <v>4460</v>
      </c>
      <c r="N166" s="152"/>
      <c r="O166" s="123"/>
      <c r="P166" s="123">
        <v>14730</v>
      </c>
      <c r="Q166" s="123">
        <v>13590</v>
      </c>
      <c r="R166" s="123">
        <v>32230</v>
      </c>
      <c r="S166" s="123"/>
      <c r="T166" s="124">
        <v>320</v>
      </c>
      <c r="U166" s="152">
        <v>34380</v>
      </c>
      <c r="V166" s="123">
        <v>19100</v>
      </c>
      <c r="W166" s="123">
        <v>1440</v>
      </c>
      <c r="X166" s="152"/>
      <c r="Y166" s="152">
        <v>1560</v>
      </c>
      <c r="Z166" s="152">
        <v>2930</v>
      </c>
      <c r="AA166" s="236">
        <f t="shared" si="2"/>
        <v>152170</v>
      </c>
    </row>
    <row r="167" spans="1:27" x14ac:dyDescent="0.4">
      <c r="A167" s="136">
        <v>41395</v>
      </c>
      <c r="B167" s="123">
        <v>4730</v>
      </c>
      <c r="C167" s="123">
        <v>15850</v>
      </c>
      <c r="D167" s="123"/>
      <c r="E167" s="123"/>
      <c r="F167" s="123">
        <v>5230</v>
      </c>
      <c r="G167" s="123"/>
      <c r="H167" s="123"/>
      <c r="I167" s="123"/>
      <c r="J167" s="123">
        <v>250</v>
      </c>
      <c r="K167" s="123">
        <v>1130</v>
      </c>
      <c r="L167" s="123"/>
      <c r="M167" s="123">
        <v>3260</v>
      </c>
      <c r="N167" s="152"/>
      <c r="O167" s="123"/>
      <c r="P167" s="123">
        <v>15350</v>
      </c>
      <c r="Q167" s="123">
        <v>13620</v>
      </c>
      <c r="R167" s="123">
        <v>32020</v>
      </c>
      <c r="S167" s="123"/>
      <c r="T167" s="124">
        <v>300</v>
      </c>
      <c r="U167" s="152">
        <v>33650</v>
      </c>
      <c r="V167" s="123">
        <v>17940</v>
      </c>
      <c r="W167" s="123">
        <v>1310</v>
      </c>
      <c r="X167" s="152">
        <v>6580</v>
      </c>
      <c r="Y167" s="152">
        <v>1270</v>
      </c>
      <c r="Z167" s="152">
        <v>4260</v>
      </c>
      <c r="AA167" s="236">
        <f t="shared" si="2"/>
        <v>156750</v>
      </c>
    </row>
    <row r="168" spans="1:27" x14ac:dyDescent="0.4">
      <c r="A168" s="136">
        <v>41426</v>
      </c>
      <c r="B168" s="123">
        <v>4590</v>
      </c>
      <c r="C168" s="123">
        <v>16110</v>
      </c>
      <c r="D168" s="123"/>
      <c r="E168" s="123"/>
      <c r="F168" s="123">
        <v>3520</v>
      </c>
      <c r="G168" s="123"/>
      <c r="H168" s="123"/>
      <c r="I168" s="123"/>
      <c r="J168" s="123">
        <v>2430</v>
      </c>
      <c r="K168" s="123">
        <v>1070</v>
      </c>
      <c r="L168" s="123"/>
      <c r="M168" s="123">
        <v>3300</v>
      </c>
      <c r="N168" s="152"/>
      <c r="O168" s="123"/>
      <c r="P168" s="123">
        <v>15010</v>
      </c>
      <c r="Q168" s="123">
        <v>13560</v>
      </c>
      <c r="R168" s="123">
        <v>33090</v>
      </c>
      <c r="S168" s="123"/>
      <c r="T168" s="124">
        <v>310</v>
      </c>
      <c r="U168" s="152">
        <v>31570</v>
      </c>
      <c r="V168" s="123">
        <v>17640</v>
      </c>
      <c r="W168" s="123">
        <v>1240</v>
      </c>
      <c r="X168" s="152">
        <v>34500</v>
      </c>
      <c r="Y168" s="152"/>
      <c r="Z168" s="152">
        <v>4000</v>
      </c>
      <c r="AA168" s="236">
        <f t="shared" si="2"/>
        <v>181940</v>
      </c>
    </row>
    <row r="169" spans="1:27" x14ac:dyDescent="0.4">
      <c r="A169" s="136">
        <v>41456</v>
      </c>
      <c r="B169" s="123">
        <v>4390</v>
      </c>
      <c r="C169" s="123">
        <v>17230</v>
      </c>
      <c r="D169" s="123"/>
      <c r="E169" s="123"/>
      <c r="F169" s="123">
        <v>3400</v>
      </c>
      <c r="G169" s="123"/>
      <c r="H169" s="123"/>
      <c r="I169" s="123"/>
      <c r="J169" s="123">
        <v>2370</v>
      </c>
      <c r="K169" s="123">
        <v>1130</v>
      </c>
      <c r="L169" s="123"/>
      <c r="M169" s="123">
        <v>3210</v>
      </c>
      <c r="N169" s="152"/>
      <c r="O169" s="123"/>
      <c r="P169" s="123">
        <v>16330</v>
      </c>
      <c r="Q169" s="123">
        <v>13110</v>
      </c>
      <c r="R169" s="123">
        <v>28290</v>
      </c>
      <c r="S169" s="123"/>
      <c r="T169" s="124">
        <v>250</v>
      </c>
      <c r="U169" s="152"/>
      <c r="V169" s="123">
        <v>18760</v>
      </c>
      <c r="W169" s="123">
        <v>1150</v>
      </c>
      <c r="X169" s="152">
        <v>5340</v>
      </c>
      <c r="Y169" s="152">
        <v>18440</v>
      </c>
      <c r="Z169" s="152">
        <v>4350</v>
      </c>
      <c r="AA169" s="236">
        <f t="shared" si="2"/>
        <v>137750</v>
      </c>
    </row>
    <row r="170" spans="1:27" x14ac:dyDescent="0.4">
      <c r="A170" s="136">
        <v>41542</v>
      </c>
      <c r="B170" s="123">
        <v>4260</v>
      </c>
      <c r="C170" s="123">
        <v>17450</v>
      </c>
      <c r="D170" s="123"/>
      <c r="E170" s="123"/>
      <c r="F170" s="123">
        <v>3510</v>
      </c>
      <c r="G170" s="123"/>
      <c r="H170" s="123"/>
      <c r="I170" s="123"/>
      <c r="J170" s="123">
        <v>200</v>
      </c>
      <c r="K170" s="123">
        <v>1120</v>
      </c>
      <c r="L170" s="123"/>
      <c r="M170" s="123">
        <v>2980</v>
      </c>
      <c r="N170" s="152"/>
      <c r="O170" s="123"/>
      <c r="P170" s="123">
        <v>14080</v>
      </c>
      <c r="Q170" s="123">
        <v>13130</v>
      </c>
      <c r="R170" s="123">
        <v>24770</v>
      </c>
      <c r="S170" s="123"/>
      <c r="T170" s="124">
        <v>100</v>
      </c>
      <c r="U170" s="152"/>
      <c r="V170" s="123">
        <v>18460</v>
      </c>
      <c r="W170" s="123">
        <v>1060</v>
      </c>
      <c r="X170" s="152">
        <v>7570</v>
      </c>
      <c r="Y170" s="152">
        <v>20490</v>
      </c>
      <c r="Z170" s="152">
        <v>3820</v>
      </c>
      <c r="AA170" s="236">
        <f t="shared" si="2"/>
        <v>133000</v>
      </c>
    </row>
    <row r="171" spans="1:27" x14ac:dyDescent="0.4">
      <c r="A171" s="136">
        <v>41548</v>
      </c>
      <c r="B171" s="123">
        <v>4150</v>
      </c>
      <c r="C171" s="123">
        <v>16940</v>
      </c>
      <c r="D171" s="123"/>
      <c r="E171" s="123"/>
      <c r="F171" s="123">
        <v>3510</v>
      </c>
      <c r="G171" s="123"/>
      <c r="H171" s="123"/>
      <c r="I171" s="123"/>
      <c r="J171" s="123"/>
      <c r="K171" s="123">
        <v>1790</v>
      </c>
      <c r="L171" s="123"/>
      <c r="M171" s="123">
        <v>3130</v>
      </c>
      <c r="N171" s="152"/>
      <c r="O171" s="123"/>
      <c r="P171" s="123">
        <v>16020</v>
      </c>
      <c r="Q171" s="123">
        <v>13150</v>
      </c>
      <c r="R171" s="123">
        <v>20590</v>
      </c>
      <c r="S171" s="123"/>
      <c r="T171" s="124"/>
      <c r="U171" s="152">
        <v>75310</v>
      </c>
      <c r="V171" s="123">
        <v>18470</v>
      </c>
      <c r="W171" s="123">
        <v>1280</v>
      </c>
      <c r="X171" s="152">
        <v>10590</v>
      </c>
      <c r="Y171" s="152">
        <v>21250</v>
      </c>
      <c r="Z171" s="152">
        <v>3860</v>
      </c>
      <c r="AA171" s="236">
        <f t="shared" si="2"/>
        <v>210040</v>
      </c>
    </row>
    <row r="172" spans="1:27" x14ac:dyDescent="0.4">
      <c r="A172" s="136">
        <v>41609</v>
      </c>
      <c r="B172" s="123">
        <v>4070</v>
      </c>
      <c r="C172" s="123">
        <v>17310</v>
      </c>
      <c r="D172" s="123"/>
      <c r="E172" s="123"/>
      <c r="F172" s="123">
        <v>3630</v>
      </c>
      <c r="G172" s="123"/>
      <c r="H172" s="123"/>
      <c r="I172" s="123"/>
      <c r="J172" s="123">
        <v>1820</v>
      </c>
      <c r="K172" s="123">
        <v>1460</v>
      </c>
      <c r="L172" s="123"/>
      <c r="M172" s="123">
        <v>3060</v>
      </c>
      <c r="N172" s="152"/>
      <c r="O172" s="123"/>
      <c r="P172" s="123">
        <v>12210</v>
      </c>
      <c r="Q172" s="123">
        <v>13760</v>
      </c>
      <c r="R172" s="123">
        <v>18300</v>
      </c>
      <c r="S172" s="123"/>
      <c r="T172" s="124"/>
      <c r="U172" s="152">
        <v>69730</v>
      </c>
      <c r="V172" s="123">
        <v>16780</v>
      </c>
      <c r="W172" s="123">
        <v>1150</v>
      </c>
      <c r="X172" s="152"/>
      <c r="Y172" s="152">
        <v>17910</v>
      </c>
      <c r="Z172" s="152">
        <v>3820</v>
      </c>
      <c r="AA172" s="236">
        <f t="shared" si="2"/>
        <v>185010</v>
      </c>
    </row>
    <row r="173" spans="1:27" x14ac:dyDescent="0.4">
      <c r="A173" s="136">
        <v>41640</v>
      </c>
      <c r="B173" s="123">
        <v>4820</v>
      </c>
      <c r="C173" s="123">
        <v>17470</v>
      </c>
      <c r="D173" s="123"/>
      <c r="E173" s="123"/>
      <c r="F173" s="123">
        <v>3640</v>
      </c>
      <c r="G173" s="123"/>
      <c r="H173" s="123"/>
      <c r="I173" s="123"/>
      <c r="J173" s="123">
        <v>1950</v>
      </c>
      <c r="K173" s="123">
        <v>1320</v>
      </c>
      <c r="L173" s="123"/>
      <c r="M173" s="123">
        <v>2900</v>
      </c>
      <c r="N173" s="152"/>
      <c r="O173" s="123"/>
      <c r="P173" s="123">
        <v>3870</v>
      </c>
      <c r="Q173" s="123">
        <v>12630</v>
      </c>
      <c r="R173" s="123">
        <v>29510</v>
      </c>
      <c r="S173" s="123"/>
      <c r="T173" s="124"/>
      <c r="U173" s="152">
        <v>68860</v>
      </c>
      <c r="V173" s="123">
        <v>16370</v>
      </c>
      <c r="W173" s="123">
        <v>1130</v>
      </c>
      <c r="X173" s="152"/>
      <c r="Y173" s="152">
        <v>17840</v>
      </c>
      <c r="Z173" s="152">
        <v>4120</v>
      </c>
      <c r="AA173" s="236">
        <f t="shared" si="2"/>
        <v>186430</v>
      </c>
    </row>
    <row r="174" spans="1:27" x14ac:dyDescent="0.4">
      <c r="A174" s="136">
        <v>41671</v>
      </c>
      <c r="B174" s="123">
        <v>3930</v>
      </c>
      <c r="C174" s="123">
        <v>17130</v>
      </c>
      <c r="D174" s="123"/>
      <c r="E174" s="123"/>
      <c r="F174" s="123">
        <v>3060</v>
      </c>
      <c r="G174" s="123"/>
      <c r="H174" s="123"/>
      <c r="I174" s="123"/>
      <c r="J174" s="123">
        <v>1170</v>
      </c>
      <c r="K174" s="123">
        <v>1300</v>
      </c>
      <c r="L174" s="123"/>
      <c r="M174" s="123">
        <v>3110</v>
      </c>
      <c r="N174" s="152"/>
      <c r="O174" s="123"/>
      <c r="P174" s="123">
        <v>12260</v>
      </c>
      <c r="Q174" s="123">
        <v>12300</v>
      </c>
      <c r="R174" s="123">
        <v>28390</v>
      </c>
      <c r="S174" s="123"/>
      <c r="T174" s="124"/>
      <c r="U174" s="152">
        <v>68130</v>
      </c>
      <c r="V174" s="123">
        <v>16910</v>
      </c>
      <c r="W174" s="123">
        <v>910</v>
      </c>
      <c r="X174" s="152">
        <v>6870</v>
      </c>
      <c r="Y174" s="152">
        <v>16490</v>
      </c>
      <c r="Z174" s="152">
        <v>3820</v>
      </c>
      <c r="AA174" s="236">
        <f t="shared" si="2"/>
        <v>195780</v>
      </c>
    </row>
    <row r="175" spans="1:27" x14ac:dyDescent="0.4">
      <c r="A175" s="136">
        <v>41699</v>
      </c>
      <c r="B175" s="123">
        <v>3950</v>
      </c>
      <c r="C175" s="123">
        <v>17110</v>
      </c>
      <c r="D175" s="123"/>
      <c r="E175" s="123"/>
      <c r="F175" s="123">
        <v>2500</v>
      </c>
      <c r="G175" s="123"/>
      <c r="H175" s="123"/>
      <c r="I175" s="123"/>
      <c r="J175" s="123">
        <v>1680</v>
      </c>
      <c r="K175" s="123">
        <v>1130</v>
      </c>
      <c r="L175" s="123"/>
      <c r="M175" s="123">
        <v>760</v>
      </c>
      <c r="N175" s="152"/>
      <c r="O175" s="123"/>
      <c r="P175" s="123">
        <v>1020</v>
      </c>
      <c r="Q175" s="123">
        <v>13240</v>
      </c>
      <c r="R175" s="123">
        <v>13220</v>
      </c>
      <c r="S175" s="123"/>
      <c r="T175" s="124"/>
      <c r="U175" s="152">
        <v>67650</v>
      </c>
      <c r="V175" s="123">
        <v>17030</v>
      </c>
      <c r="W175" s="123">
        <v>990</v>
      </c>
      <c r="X175" s="152">
        <v>4610</v>
      </c>
      <c r="Y175" s="152">
        <v>14670</v>
      </c>
      <c r="Z175" s="152">
        <v>3770</v>
      </c>
      <c r="AA175" s="236">
        <f t="shared" si="2"/>
        <v>163330</v>
      </c>
    </row>
    <row r="176" spans="1:27" x14ac:dyDescent="0.4">
      <c r="A176" s="136">
        <v>41730</v>
      </c>
      <c r="B176" s="123">
        <v>3930</v>
      </c>
      <c r="C176" s="123">
        <v>16900</v>
      </c>
      <c r="D176" s="123"/>
      <c r="E176" s="123"/>
      <c r="F176" s="123">
        <v>2180</v>
      </c>
      <c r="G176" s="123"/>
      <c r="H176" s="123"/>
      <c r="I176" s="123"/>
      <c r="J176" s="123">
        <v>1370</v>
      </c>
      <c r="K176" s="123">
        <v>1120</v>
      </c>
      <c r="L176" s="123"/>
      <c r="M176" s="123">
        <v>3290</v>
      </c>
      <c r="N176" s="152"/>
      <c r="O176" s="123"/>
      <c r="P176" s="123">
        <v>2400</v>
      </c>
      <c r="Q176" s="123">
        <v>13250</v>
      </c>
      <c r="R176" s="123">
        <v>31350</v>
      </c>
      <c r="S176" s="123"/>
      <c r="T176" s="124"/>
      <c r="U176" s="152">
        <v>49670</v>
      </c>
      <c r="V176" s="123">
        <v>17940</v>
      </c>
      <c r="W176" s="123">
        <v>1060</v>
      </c>
      <c r="X176" s="152">
        <v>4000</v>
      </c>
      <c r="Y176" s="152">
        <v>14300</v>
      </c>
      <c r="Z176" s="152">
        <v>3660</v>
      </c>
      <c r="AA176" s="236">
        <f t="shared" si="2"/>
        <v>166420</v>
      </c>
    </row>
    <row r="177" spans="1:27" x14ac:dyDescent="0.4">
      <c r="A177" s="136">
        <v>41760</v>
      </c>
      <c r="B177" s="123">
        <v>4120</v>
      </c>
      <c r="C177" s="123">
        <v>19050</v>
      </c>
      <c r="D177" s="123"/>
      <c r="E177" s="123"/>
      <c r="F177" s="123">
        <v>2240</v>
      </c>
      <c r="G177" s="123"/>
      <c r="H177" s="123"/>
      <c r="I177" s="123"/>
      <c r="J177" s="123">
        <v>1420</v>
      </c>
      <c r="K177" s="123">
        <v>1130</v>
      </c>
      <c r="L177" s="123"/>
      <c r="M177" s="123">
        <v>4220</v>
      </c>
      <c r="N177" s="152"/>
      <c r="O177" s="123"/>
      <c r="P177" s="123">
        <v>20830</v>
      </c>
      <c r="Q177" s="123">
        <v>27950</v>
      </c>
      <c r="R177" s="123">
        <v>23490</v>
      </c>
      <c r="S177" s="123"/>
      <c r="T177" s="124"/>
      <c r="U177" s="152">
        <v>59030</v>
      </c>
      <c r="V177" s="123">
        <v>16660</v>
      </c>
      <c r="W177" s="123">
        <v>1000</v>
      </c>
      <c r="X177" s="152">
        <v>3750</v>
      </c>
      <c r="Y177" s="152">
        <v>12110</v>
      </c>
      <c r="Z177" s="152">
        <v>3780</v>
      </c>
      <c r="AA177" s="236">
        <f t="shared" si="2"/>
        <v>200780</v>
      </c>
    </row>
    <row r="178" spans="1:27" x14ac:dyDescent="0.4">
      <c r="A178" s="136">
        <v>41791</v>
      </c>
      <c r="B178" s="123">
        <v>3890</v>
      </c>
      <c r="C178" s="123">
        <v>19270</v>
      </c>
      <c r="D178" s="123"/>
      <c r="E178" s="123"/>
      <c r="F178" s="123">
        <v>2340</v>
      </c>
      <c r="G178" s="123"/>
      <c r="H178" s="123"/>
      <c r="I178" s="123"/>
      <c r="J178" s="123">
        <v>1490</v>
      </c>
      <c r="K178" s="123">
        <v>1020</v>
      </c>
      <c r="L178" s="123"/>
      <c r="M178" s="123">
        <v>4660</v>
      </c>
      <c r="N178" s="152"/>
      <c r="O178" s="123"/>
      <c r="P178" s="123">
        <v>17240</v>
      </c>
      <c r="Q178" s="123">
        <v>13490</v>
      </c>
      <c r="R178" s="123">
        <v>28450</v>
      </c>
      <c r="S178" s="123"/>
      <c r="T178" s="124"/>
      <c r="U178" s="152">
        <v>59350</v>
      </c>
      <c r="V178" s="123">
        <v>15960</v>
      </c>
      <c r="W178" s="123">
        <v>970</v>
      </c>
      <c r="X178" s="152">
        <v>3610</v>
      </c>
      <c r="Y178" s="152">
        <v>9650</v>
      </c>
      <c r="Z178" s="152">
        <v>4910</v>
      </c>
      <c r="AA178" s="236">
        <f t="shared" si="2"/>
        <v>186300</v>
      </c>
    </row>
    <row r="179" spans="1:27" x14ac:dyDescent="0.4">
      <c r="A179" s="136">
        <v>41821</v>
      </c>
      <c r="B179" s="123">
        <v>3740</v>
      </c>
      <c r="C179" s="123">
        <v>20480</v>
      </c>
      <c r="D179" s="123"/>
      <c r="E179" s="123"/>
      <c r="F179" s="123">
        <v>2290</v>
      </c>
      <c r="G179" s="123"/>
      <c r="H179" s="123"/>
      <c r="I179" s="123"/>
      <c r="J179" s="123">
        <v>5620</v>
      </c>
      <c r="K179" s="123">
        <v>980</v>
      </c>
      <c r="L179" s="123"/>
      <c r="M179" s="123">
        <v>4490</v>
      </c>
      <c r="N179" s="152"/>
      <c r="O179" s="123"/>
      <c r="P179" s="123">
        <v>18880</v>
      </c>
      <c r="Q179" s="123">
        <v>16120</v>
      </c>
      <c r="R179" s="123">
        <v>12650</v>
      </c>
      <c r="S179" s="123"/>
      <c r="T179" s="124"/>
      <c r="U179" s="152">
        <v>56660</v>
      </c>
      <c r="V179" s="123">
        <v>15140</v>
      </c>
      <c r="W179" s="123">
        <v>970</v>
      </c>
      <c r="X179" s="152">
        <v>12110</v>
      </c>
      <c r="Y179" s="152">
        <v>5350</v>
      </c>
      <c r="Z179" s="152">
        <v>3690</v>
      </c>
      <c r="AA179" s="236">
        <f t="shared" si="2"/>
        <v>179170</v>
      </c>
    </row>
    <row r="180" spans="1:27" x14ac:dyDescent="0.4">
      <c r="A180" s="136">
        <v>41852</v>
      </c>
      <c r="B180" s="123">
        <v>3860</v>
      </c>
      <c r="C180" s="123">
        <v>20270</v>
      </c>
      <c r="D180" s="123"/>
      <c r="E180" s="123"/>
      <c r="F180" s="123">
        <v>2250</v>
      </c>
      <c r="G180" s="123"/>
      <c r="H180" s="123"/>
      <c r="I180" s="123"/>
      <c r="J180" s="123">
        <v>2020</v>
      </c>
      <c r="K180" s="123">
        <v>970</v>
      </c>
      <c r="L180" s="123"/>
      <c r="M180" s="123">
        <v>2850</v>
      </c>
      <c r="N180" s="152"/>
      <c r="O180" s="123"/>
      <c r="P180" s="123">
        <v>20090</v>
      </c>
      <c r="Q180" s="123">
        <v>13940</v>
      </c>
      <c r="R180" s="123">
        <v>13910</v>
      </c>
      <c r="S180" s="123">
        <v>13480</v>
      </c>
      <c r="T180" s="124"/>
      <c r="U180" s="152">
        <v>55460</v>
      </c>
      <c r="V180" s="123">
        <v>11850</v>
      </c>
      <c r="W180" s="123">
        <v>970</v>
      </c>
      <c r="X180" s="152">
        <v>7430</v>
      </c>
      <c r="Y180" s="152">
        <v>41650</v>
      </c>
      <c r="Z180" s="152">
        <v>3560</v>
      </c>
      <c r="AA180" s="236">
        <f t="shared" si="2"/>
        <v>214560</v>
      </c>
    </row>
    <row r="181" spans="1:27" x14ac:dyDescent="0.4">
      <c r="A181" s="136">
        <v>41883</v>
      </c>
      <c r="B181" s="123">
        <v>3870</v>
      </c>
      <c r="C181" s="123">
        <v>20480</v>
      </c>
      <c r="D181" s="123"/>
      <c r="E181" s="123"/>
      <c r="F181" s="123">
        <v>2150</v>
      </c>
      <c r="G181" s="123"/>
      <c r="H181" s="123"/>
      <c r="I181" s="123"/>
      <c r="J181" s="123">
        <v>1930</v>
      </c>
      <c r="K181" s="123">
        <v>1010</v>
      </c>
      <c r="L181" s="123"/>
      <c r="M181" s="123">
        <v>2750</v>
      </c>
      <c r="N181" s="152"/>
      <c r="O181" s="123"/>
      <c r="P181" s="123">
        <v>17300</v>
      </c>
      <c r="Q181" s="123">
        <v>9110</v>
      </c>
      <c r="R181" s="123">
        <v>12400</v>
      </c>
      <c r="S181" s="123">
        <v>12400</v>
      </c>
      <c r="T181" s="124"/>
      <c r="U181" s="152">
        <v>54360</v>
      </c>
      <c r="V181" s="123">
        <v>14420</v>
      </c>
      <c r="W181" s="123">
        <v>970</v>
      </c>
      <c r="X181" s="152"/>
      <c r="Y181" s="152">
        <v>27290</v>
      </c>
      <c r="Z181" s="152">
        <v>3440</v>
      </c>
      <c r="AA181" s="236">
        <f t="shared" si="2"/>
        <v>183880</v>
      </c>
    </row>
    <row r="182" spans="1:27" x14ac:dyDescent="0.4">
      <c r="A182" s="136">
        <v>41913</v>
      </c>
      <c r="B182" s="123">
        <v>3710</v>
      </c>
      <c r="C182" s="123">
        <v>20450</v>
      </c>
      <c r="D182" s="123"/>
      <c r="E182" s="123"/>
      <c r="F182" s="123">
        <v>2180</v>
      </c>
      <c r="G182" s="123"/>
      <c r="H182" s="123"/>
      <c r="I182" s="123"/>
      <c r="J182" s="123">
        <v>2440</v>
      </c>
      <c r="K182" s="123">
        <v>1030</v>
      </c>
      <c r="L182" s="123"/>
      <c r="M182" s="123">
        <v>2670</v>
      </c>
      <c r="N182" s="152"/>
      <c r="O182" s="123"/>
      <c r="P182" s="123">
        <v>13380</v>
      </c>
      <c r="Q182" s="123">
        <v>13600</v>
      </c>
      <c r="R182" s="123">
        <v>13600</v>
      </c>
      <c r="S182" s="123">
        <v>12570</v>
      </c>
      <c r="T182" s="124"/>
      <c r="U182" s="152">
        <v>52090</v>
      </c>
      <c r="V182" s="123">
        <v>14960</v>
      </c>
      <c r="W182" s="123">
        <v>950</v>
      </c>
      <c r="X182" s="152">
        <v>4810</v>
      </c>
      <c r="Y182" s="152">
        <v>23590</v>
      </c>
      <c r="Z182" s="152">
        <v>3330</v>
      </c>
      <c r="AA182" s="236">
        <f t="shared" si="2"/>
        <v>185360</v>
      </c>
    </row>
    <row r="183" spans="1:27" x14ac:dyDescent="0.4">
      <c r="A183" s="136">
        <v>41944</v>
      </c>
      <c r="B183" s="123">
        <v>3520</v>
      </c>
      <c r="C183" s="123">
        <v>21430</v>
      </c>
      <c r="D183" s="123"/>
      <c r="E183" s="123"/>
      <c r="F183" s="123">
        <v>2900</v>
      </c>
      <c r="G183" s="123"/>
      <c r="H183" s="123"/>
      <c r="I183" s="123"/>
      <c r="J183" s="123">
        <v>450</v>
      </c>
      <c r="K183" s="123">
        <v>1030</v>
      </c>
      <c r="L183" s="123"/>
      <c r="M183" s="123">
        <v>2640</v>
      </c>
      <c r="N183" s="152"/>
      <c r="O183" s="123"/>
      <c r="P183" s="123">
        <v>2820</v>
      </c>
      <c r="Q183" s="123">
        <v>12020</v>
      </c>
      <c r="R183" s="123">
        <v>8690</v>
      </c>
      <c r="S183" s="123">
        <v>13670</v>
      </c>
      <c r="T183" s="124"/>
      <c r="U183" s="152">
        <v>55950</v>
      </c>
      <c r="V183" s="123">
        <v>13820</v>
      </c>
      <c r="W183" s="123">
        <v>950</v>
      </c>
      <c r="X183" s="152">
        <v>2730</v>
      </c>
      <c r="Y183" s="152">
        <v>18010</v>
      </c>
      <c r="Z183" s="152">
        <v>3350</v>
      </c>
      <c r="AA183" s="236">
        <f t="shared" si="2"/>
        <v>163980</v>
      </c>
    </row>
    <row r="184" spans="1:27" x14ac:dyDescent="0.4">
      <c r="A184" s="136">
        <v>41974</v>
      </c>
      <c r="B184" s="123"/>
      <c r="C184" s="123"/>
      <c r="D184" s="123"/>
      <c r="E184" s="123"/>
      <c r="F184" s="123"/>
      <c r="G184" s="123"/>
      <c r="H184" s="123"/>
      <c r="I184" s="123"/>
      <c r="J184" s="123"/>
      <c r="K184" s="123"/>
      <c r="L184" s="123"/>
      <c r="M184" s="123"/>
      <c r="N184" s="152"/>
      <c r="O184" s="123"/>
      <c r="P184" s="123"/>
      <c r="Q184" s="123"/>
      <c r="R184" s="123"/>
      <c r="S184" s="123"/>
      <c r="T184" s="124"/>
      <c r="U184" s="152"/>
      <c r="V184" s="123"/>
      <c r="W184" s="123"/>
      <c r="X184" s="152"/>
      <c r="Y184" s="152"/>
      <c r="Z184" s="152"/>
      <c r="AA184" s="236">
        <f t="shared" si="2"/>
        <v>0</v>
      </c>
    </row>
    <row r="185" spans="1:27" x14ac:dyDescent="0.4">
      <c r="A185" s="136">
        <v>42036</v>
      </c>
      <c r="B185" s="123">
        <v>3540</v>
      </c>
      <c r="C185" s="123"/>
      <c r="D185" s="123"/>
      <c r="E185" s="123"/>
      <c r="F185" s="123">
        <v>2860</v>
      </c>
      <c r="G185" s="123"/>
      <c r="H185" s="123"/>
      <c r="I185" s="123"/>
      <c r="J185" s="123"/>
      <c r="K185" s="123">
        <v>920</v>
      </c>
      <c r="L185" s="123"/>
      <c r="M185" s="123">
        <v>1890</v>
      </c>
      <c r="N185" s="152"/>
      <c r="O185" s="123"/>
      <c r="P185" s="123">
        <v>1520</v>
      </c>
      <c r="Q185" s="123">
        <v>11390</v>
      </c>
      <c r="R185" s="123">
        <v>9740</v>
      </c>
      <c r="S185" s="123">
        <v>12530</v>
      </c>
      <c r="T185" s="124"/>
      <c r="U185" s="152">
        <v>61420</v>
      </c>
      <c r="V185" s="123">
        <v>15080</v>
      </c>
      <c r="W185" s="123">
        <v>1020</v>
      </c>
      <c r="X185" s="152">
        <v>3220</v>
      </c>
      <c r="Y185" s="152">
        <v>18700</v>
      </c>
      <c r="Z185" s="152">
        <v>3770</v>
      </c>
      <c r="AA185" s="236">
        <f t="shared" si="2"/>
        <v>147600</v>
      </c>
    </row>
    <row r="186" spans="1:27" x14ac:dyDescent="0.4">
      <c r="A186" s="136">
        <v>42064</v>
      </c>
      <c r="B186" s="123">
        <v>3500</v>
      </c>
      <c r="C186" s="123">
        <v>26770</v>
      </c>
      <c r="D186" s="123"/>
      <c r="E186" s="123"/>
      <c r="F186" s="123">
        <v>2900</v>
      </c>
      <c r="G186" s="123"/>
      <c r="H186" s="123"/>
      <c r="I186" s="123"/>
      <c r="J186" s="123"/>
      <c r="K186" s="123">
        <v>910</v>
      </c>
      <c r="L186" s="123"/>
      <c r="M186" s="123">
        <v>1950</v>
      </c>
      <c r="N186" s="152"/>
      <c r="O186" s="123"/>
      <c r="P186" s="123">
        <v>20100</v>
      </c>
      <c r="Q186" s="123">
        <v>1440</v>
      </c>
      <c r="R186" s="123">
        <v>9240</v>
      </c>
      <c r="S186" s="123">
        <v>12400</v>
      </c>
      <c r="T186" s="124"/>
      <c r="U186" s="152">
        <v>62010</v>
      </c>
      <c r="V186" s="123">
        <v>15260</v>
      </c>
      <c r="W186" s="123">
        <v>1040</v>
      </c>
      <c r="X186" s="152"/>
      <c r="Y186" s="152">
        <v>15990</v>
      </c>
      <c r="Z186" s="152">
        <v>3100</v>
      </c>
      <c r="AA186" s="236">
        <f t="shared" si="2"/>
        <v>176610</v>
      </c>
    </row>
    <row r="187" spans="1:27" x14ac:dyDescent="0.4">
      <c r="A187" s="136">
        <v>42095</v>
      </c>
      <c r="B187" s="123">
        <v>3420</v>
      </c>
      <c r="C187" s="123">
        <v>17660</v>
      </c>
      <c r="D187" s="123"/>
      <c r="E187" s="123"/>
      <c r="F187" s="123">
        <v>1840</v>
      </c>
      <c r="G187" s="123"/>
      <c r="H187" s="123"/>
      <c r="I187" s="123"/>
      <c r="J187" s="123"/>
      <c r="K187" s="123">
        <v>840</v>
      </c>
      <c r="L187" s="123"/>
      <c r="M187" s="123">
        <v>2200</v>
      </c>
      <c r="N187" s="152"/>
      <c r="O187" s="123"/>
      <c r="P187" s="123">
        <v>9920</v>
      </c>
      <c r="Q187" s="123">
        <v>11600</v>
      </c>
      <c r="R187" s="123">
        <v>8040</v>
      </c>
      <c r="S187" s="123">
        <v>12110</v>
      </c>
      <c r="T187" s="124"/>
      <c r="U187" s="152">
        <v>61650</v>
      </c>
      <c r="V187" s="123">
        <v>14890</v>
      </c>
      <c r="W187" s="123">
        <v>1030</v>
      </c>
      <c r="X187" s="152">
        <v>10290</v>
      </c>
      <c r="Y187" s="152">
        <v>13700</v>
      </c>
      <c r="Z187" s="152">
        <v>3110</v>
      </c>
      <c r="AA187" s="236">
        <f t="shared" si="2"/>
        <v>172300</v>
      </c>
    </row>
    <row r="188" spans="1:27" x14ac:dyDescent="0.4">
      <c r="A188" s="136">
        <v>42125</v>
      </c>
      <c r="B188" s="123">
        <v>3390</v>
      </c>
      <c r="C188" s="123">
        <v>17360</v>
      </c>
      <c r="D188" s="123"/>
      <c r="E188" s="123"/>
      <c r="F188" s="123">
        <v>2670</v>
      </c>
      <c r="G188" s="123"/>
      <c r="H188" s="123"/>
      <c r="I188" s="123"/>
      <c r="J188" s="123"/>
      <c r="K188" s="123">
        <v>850</v>
      </c>
      <c r="L188" s="123"/>
      <c r="M188" s="123">
        <v>2270</v>
      </c>
      <c r="N188" s="152"/>
      <c r="O188" s="123"/>
      <c r="P188" s="123">
        <v>4690</v>
      </c>
      <c r="Q188" s="123">
        <v>11740</v>
      </c>
      <c r="R188" s="123">
        <v>5120</v>
      </c>
      <c r="S188" s="123">
        <v>11800</v>
      </c>
      <c r="T188" s="124"/>
      <c r="U188" s="152">
        <v>49660</v>
      </c>
      <c r="V188" s="123">
        <v>14140</v>
      </c>
      <c r="W188" s="123">
        <v>1010</v>
      </c>
      <c r="X188" s="152">
        <v>6080</v>
      </c>
      <c r="Y188" s="152">
        <v>12920</v>
      </c>
      <c r="Z188" s="152">
        <v>3070</v>
      </c>
      <c r="AA188" s="236">
        <f t="shared" si="2"/>
        <v>146770</v>
      </c>
    </row>
    <row r="189" spans="1:27" x14ac:dyDescent="0.4">
      <c r="A189" s="136">
        <v>42156</v>
      </c>
      <c r="B189" s="123">
        <v>3650</v>
      </c>
      <c r="C189" s="123">
        <v>17280</v>
      </c>
      <c r="D189" s="123"/>
      <c r="E189" s="123"/>
      <c r="F189" s="123">
        <v>2680</v>
      </c>
      <c r="G189" s="123"/>
      <c r="H189" s="123"/>
      <c r="I189" s="123"/>
      <c r="J189" s="123"/>
      <c r="K189" s="123">
        <v>750</v>
      </c>
      <c r="L189" s="123"/>
      <c r="M189" s="123">
        <v>2020</v>
      </c>
      <c r="N189" s="152"/>
      <c r="O189" s="123"/>
      <c r="P189" s="123">
        <v>3240</v>
      </c>
      <c r="Q189" s="123"/>
      <c r="R189" s="123">
        <v>2280</v>
      </c>
      <c r="S189" s="123">
        <v>11790</v>
      </c>
      <c r="T189" s="124"/>
      <c r="U189" s="152">
        <v>50400</v>
      </c>
      <c r="V189" s="123">
        <v>14750</v>
      </c>
      <c r="W189" s="123">
        <v>1070</v>
      </c>
      <c r="X189" s="152">
        <v>5360</v>
      </c>
      <c r="Y189" s="152">
        <v>8600</v>
      </c>
      <c r="Z189" s="152">
        <v>2510</v>
      </c>
      <c r="AA189" s="236">
        <f t="shared" si="2"/>
        <v>126380</v>
      </c>
    </row>
    <row r="190" spans="1:27" x14ac:dyDescent="0.4">
      <c r="A190" s="136">
        <v>42186</v>
      </c>
      <c r="B190" s="123">
        <v>3510</v>
      </c>
      <c r="C190" s="123">
        <v>1655</v>
      </c>
      <c r="D190" s="123"/>
      <c r="E190" s="123"/>
      <c r="F190" s="123">
        <v>2580</v>
      </c>
      <c r="G190" s="123"/>
      <c r="H190" s="123"/>
      <c r="I190" s="123"/>
      <c r="J190" s="123"/>
      <c r="K190" s="123">
        <v>820</v>
      </c>
      <c r="L190" s="123"/>
      <c r="M190" s="123">
        <v>2010</v>
      </c>
      <c r="N190" s="152"/>
      <c r="O190" s="123"/>
      <c r="P190" s="123">
        <v>3490</v>
      </c>
      <c r="Q190" s="123">
        <v>14510</v>
      </c>
      <c r="R190" s="123" t="s">
        <v>210</v>
      </c>
      <c r="S190" s="123">
        <v>11670</v>
      </c>
      <c r="T190" s="124"/>
      <c r="U190" s="152">
        <v>52920</v>
      </c>
      <c r="V190" s="123">
        <v>14400</v>
      </c>
      <c r="W190" s="123">
        <v>1070</v>
      </c>
      <c r="X190" s="152">
        <v>5610</v>
      </c>
      <c r="Y190" s="152">
        <v>13220</v>
      </c>
      <c r="Z190" s="152">
        <v>3000</v>
      </c>
      <c r="AA190" s="236">
        <f t="shared" si="2"/>
        <v>130465</v>
      </c>
    </row>
    <row r="191" spans="1:27" x14ac:dyDescent="0.4">
      <c r="A191" s="136">
        <v>42217</v>
      </c>
      <c r="B191" s="123">
        <v>3550</v>
      </c>
      <c r="C191" s="123">
        <v>16350</v>
      </c>
      <c r="D191" s="123"/>
      <c r="E191" s="123"/>
      <c r="F191" s="123">
        <v>2510</v>
      </c>
      <c r="G191" s="123"/>
      <c r="H191" s="123"/>
      <c r="I191" s="123"/>
      <c r="J191" s="123"/>
      <c r="K191" s="123">
        <v>810</v>
      </c>
      <c r="L191" s="123"/>
      <c r="M191" s="123">
        <v>1890</v>
      </c>
      <c r="N191" s="152"/>
      <c r="O191" s="123"/>
      <c r="P191" s="123">
        <v>4200</v>
      </c>
      <c r="Q191" s="123">
        <v>12970</v>
      </c>
      <c r="R191" s="123"/>
      <c r="S191" s="123">
        <v>11610</v>
      </c>
      <c r="T191" s="124"/>
      <c r="U191" s="152">
        <v>53480</v>
      </c>
      <c r="V191" s="123">
        <v>13750</v>
      </c>
      <c r="W191" s="123">
        <v>1080</v>
      </c>
      <c r="X191" s="152">
        <v>5540</v>
      </c>
      <c r="Y191" s="152">
        <v>12250</v>
      </c>
      <c r="Z191" s="152">
        <v>2860</v>
      </c>
      <c r="AA191" s="236">
        <f t="shared" si="2"/>
        <v>142850</v>
      </c>
    </row>
    <row r="192" spans="1:27" x14ac:dyDescent="0.4">
      <c r="A192" s="136">
        <v>42248</v>
      </c>
      <c r="B192" s="123">
        <v>21720</v>
      </c>
      <c r="C192" s="123"/>
      <c r="D192" s="123"/>
      <c r="E192" s="123"/>
      <c r="F192" s="123">
        <v>2380</v>
      </c>
      <c r="G192" s="123"/>
      <c r="H192" s="123"/>
      <c r="I192" s="123"/>
      <c r="J192" s="123"/>
      <c r="K192" s="123">
        <v>810</v>
      </c>
      <c r="L192" s="123"/>
      <c r="M192" s="123">
        <v>1870</v>
      </c>
      <c r="N192" s="152"/>
      <c r="O192" s="123"/>
      <c r="P192" s="123">
        <v>3400</v>
      </c>
      <c r="Q192" s="123">
        <v>12690</v>
      </c>
      <c r="R192" s="123"/>
      <c r="S192" s="123">
        <v>11650</v>
      </c>
      <c r="T192" s="124"/>
      <c r="U192" s="152">
        <v>53640</v>
      </c>
      <c r="V192" s="123">
        <v>9220</v>
      </c>
      <c r="W192" s="123">
        <v>980</v>
      </c>
      <c r="X192" s="152">
        <v>5660</v>
      </c>
      <c r="Y192" s="152">
        <v>8490</v>
      </c>
      <c r="Z192" s="152">
        <v>2900</v>
      </c>
      <c r="AA192" s="236">
        <f t="shared" si="2"/>
        <v>135410</v>
      </c>
    </row>
    <row r="193" spans="1:27" x14ac:dyDescent="0.4">
      <c r="A193" s="136">
        <v>42278</v>
      </c>
      <c r="B193" s="123">
        <v>15570</v>
      </c>
      <c r="C193" s="123">
        <v>18800</v>
      </c>
      <c r="D193" s="123"/>
      <c r="E193" s="123"/>
      <c r="F193" s="123">
        <v>2330</v>
      </c>
      <c r="G193" s="123"/>
      <c r="H193" s="123"/>
      <c r="I193" s="123"/>
      <c r="J193" s="123"/>
      <c r="K193" s="123">
        <v>810</v>
      </c>
      <c r="L193" s="123"/>
      <c r="M193" s="123">
        <v>3490</v>
      </c>
      <c r="N193" s="152"/>
      <c r="O193" s="123"/>
      <c r="P193" s="123"/>
      <c r="Q193" s="123">
        <v>12390</v>
      </c>
      <c r="R193" s="123"/>
      <c r="S193" s="123">
        <v>11400</v>
      </c>
      <c r="T193" s="124"/>
      <c r="U193" s="152">
        <v>72300</v>
      </c>
      <c r="V193" s="123">
        <v>14020</v>
      </c>
      <c r="W193" s="123">
        <v>960</v>
      </c>
      <c r="X193" s="152">
        <v>5600</v>
      </c>
      <c r="Y193" s="152">
        <v>2120</v>
      </c>
      <c r="Z193" s="152">
        <v>2830</v>
      </c>
      <c r="AA193" s="236">
        <f t="shared" si="2"/>
        <v>162620</v>
      </c>
    </row>
    <row r="194" spans="1:27" x14ac:dyDescent="0.4">
      <c r="A194" s="136">
        <v>42309</v>
      </c>
      <c r="B194" s="123">
        <v>14110</v>
      </c>
      <c r="C194" s="123">
        <v>18140</v>
      </c>
      <c r="D194" s="123"/>
      <c r="E194" s="123"/>
      <c r="F194" s="123">
        <v>2200</v>
      </c>
      <c r="G194" s="123"/>
      <c r="H194" s="123"/>
      <c r="I194" s="123"/>
      <c r="J194" s="123"/>
      <c r="K194" s="123">
        <v>760</v>
      </c>
      <c r="L194" s="123"/>
      <c r="M194" s="123">
        <v>4520</v>
      </c>
      <c r="N194" s="152"/>
      <c r="O194" s="123"/>
      <c r="P194" s="123">
        <v>10560</v>
      </c>
      <c r="Q194" s="123">
        <v>12290</v>
      </c>
      <c r="R194" s="123">
        <v>5100</v>
      </c>
      <c r="S194" s="123">
        <v>11320</v>
      </c>
      <c r="T194" s="124"/>
      <c r="U194" s="152">
        <v>74620</v>
      </c>
      <c r="V194" s="123">
        <v>13910</v>
      </c>
      <c r="W194" s="123">
        <v>1000</v>
      </c>
      <c r="X194" s="152">
        <v>5190</v>
      </c>
      <c r="Y194" s="152">
        <v>23810</v>
      </c>
      <c r="Z194" s="152">
        <v>3120</v>
      </c>
      <c r="AA194" s="236">
        <f t="shared" si="2"/>
        <v>200650</v>
      </c>
    </row>
    <row r="195" spans="1:27" x14ac:dyDescent="0.4">
      <c r="A195" s="136">
        <v>42370</v>
      </c>
      <c r="B195" s="123">
        <v>11680</v>
      </c>
      <c r="C195" s="123">
        <v>18870</v>
      </c>
      <c r="D195" s="123"/>
      <c r="E195" s="123"/>
      <c r="F195" s="123">
        <v>1970</v>
      </c>
      <c r="G195" s="123"/>
      <c r="H195" s="123"/>
      <c r="I195" s="123"/>
      <c r="J195" s="123"/>
      <c r="K195" s="123">
        <v>750</v>
      </c>
      <c r="L195" s="123"/>
      <c r="M195" s="123">
        <v>7590</v>
      </c>
      <c r="N195" s="152"/>
      <c r="O195" s="123"/>
      <c r="P195" s="123">
        <v>8490</v>
      </c>
      <c r="Q195" s="123">
        <v>12110</v>
      </c>
      <c r="R195" s="123"/>
      <c r="S195" s="123">
        <v>11130</v>
      </c>
      <c r="T195" s="124"/>
      <c r="U195" s="152">
        <v>72380</v>
      </c>
      <c r="V195" s="123">
        <v>13090</v>
      </c>
      <c r="W195" s="123">
        <v>940</v>
      </c>
      <c r="X195" s="152">
        <v>4290</v>
      </c>
      <c r="Y195" s="152">
        <v>11580</v>
      </c>
      <c r="Z195" s="152">
        <v>2620</v>
      </c>
      <c r="AA195" s="236">
        <f t="shared" si="2"/>
        <v>177490</v>
      </c>
    </row>
    <row r="196" spans="1:27" x14ac:dyDescent="0.4">
      <c r="A196" s="136">
        <v>42401</v>
      </c>
      <c r="B196" s="123">
        <v>10400</v>
      </c>
      <c r="C196" s="123">
        <v>19010</v>
      </c>
      <c r="D196" s="123"/>
      <c r="E196" s="123"/>
      <c r="F196" s="123">
        <v>1910</v>
      </c>
      <c r="G196" s="123"/>
      <c r="H196" s="123"/>
      <c r="I196" s="123"/>
      <c r="J196" s="123"/>
      <c r="K196" s="123">
        <v>690</v>
      </c>
      <c r="L196" s="123"/>
      <c r="M196" s="123">
        <v>3820</v>
      </c>
      <c r="N196" s="152"/>
      <c r="O196" s="123"/>
      <c r="P196" s="123">
        <v>750</v>
      </c>
      <c r="Q196" s="123">
        <v>11890</v>
      </c>
      <c r="R196" s="123"/>
      <c r="S196" s="123">
        <v>12070</v>
      </c>
      <c r="T196" s="124"/>
      <c r="U196" s="152">
        <v>70750</v>
      </c>
      <c r="V196" s="123">
        <v>14950</v>
      </c>
      <c r="W196" s="123">
        <v>1020</v>
      </c>
      <c r="X196" s="152">
        <v>4550</v>
      </c>
      <c r="Y196" s="152">
        <v>8130</v>
      </c>
      <c r="Z196" s="152">
        <v>3080</v>
      </c>
      <c r="AA196" s="236">
        <f t="shared" si="2"/>
        <v>163020</v>
      </c>
    </row>
    <row r="197" spans="1:27" x14ac:dyDescent="0.4">
      <c r="A197" s="136">
        <v>42430</v>
      </c>
      <c r="B197" s="123">
        <v>9940</v>
      </c>
      <c r="C197" s="123">
        <v>19890</v>
      </c>
      <c r="D197" s="123"/>
      <c r="E197" s="123"/>
      <c r="F197" s="123">
        <v>1960</v>
      </c>
      <c r="G197" s="123"/>
      <c r="H197" s="123"/>
      <c r="I197" s="123"/>
      <c r="J197" s="123"/>
      <c r="K197" s="123">
        <v>670</v>
      </c>
      <c r="L197" s="123"/>
      <c r="M197" s="123">
        <v>3230</v>
      </c>
      <c r="N197" s="152"/>
      <c r="O197" s="123"/>
      <c r="P197" s="123">
        <v>3410</v>
      </c>
      <c r="Q197" s="123">
        <v>11950</v>
      </c>
      <c r="R197" s="123"/>
      <c r="S197" s="123">
        <v>11440</v>
      </c>
      <c r="T197" s="124"/>
      <c r="U197" s="152">
        <v>21290</v>
      </c>
      <c r="V197" s="123">
        <v>15330</v>
      </c>
      <c r="W197" s="123">
        <v>980</v>
      </c>
      <c r="X197" s="152">
        <v>4420</v>
      </c>
      <c r="Y197" s="152">
        <v>7060</v>
      </c>
      <c r="Z197" s="152">
        <v>3090</v>
      </c>
      <c r="AA197" s="236">
        <f t="shared" ref="AA197:AA260" si="3">SUM(B197:Z197)</f>
        <v>114660</v>
      </c>
    </row>
    <row r="198" spans="1:27" x14ac:dyDescent="0.4">
      <c r="A198" s="136">
        <v>42461</v>
      </c>
      <c r="B198" s="123">
        <v>8050</v>
      </c>
      <c r="C198" s="123">
        <v>20640</v>
      </c>
      <c r="D198" s="123"/>
      <c r="E198" s="123"/>
      <c r="F198" s="123">
        <v>2050</v>
      </c>
      <c r="G198" s="123"/>
      <c r="H198" s="123"/>
      <c r="I198" s="123"/>
      <c r="J198" s="123"/>
      <c r="K198" s="123">
        <v>630</v>
      </c>
      <c r="L198" s="123"/>
      <c r="M198" s="123">
        <v>3160</v>
      </c>
      <c r="N198" s="152"/>
      <c r="O198" s="123"/>
      <c r="P198" s="123">
        <v>2920</v>
      </c>
      <c r="Q198" s="123"/>
      <c r="R198" s="123"/>
      <c r="S198" s="123">
        <v>10560</v>
      </c>
      <c r="T198" s="124"/>
      <c r="U198" s="152">
        <v>20610</v>
      </c>
      <c r="V198" s="123">
        <v>6230</v>
      </c>
      <c r="W198" s="123">
        <v>1000</v>
      </c>
      <c r="X198" s="152">
        <v>4340</v>
      </c>
      <c r="Y198" s="152">
        <v>6400</v>
      </c>
      <c r="Z198" s="152">
        <v>3010</v>
      </c>
      <c r="AA198" s="236">
        <f t="shared" si="3"/>
        <v>89600</v>
      </c>
    </row>
    <row r="199" spans="1:27" x14ac:dyDescent="0.4">
      <c r="A199" s="136">
        <v>42491</v>
      </c>
      <c r="B199" s="123">
        <v>9190</v>
      </c>
      <c r="C199" s="123">
        <v>18790</v>
      </c>
      <c r="D199" s="123"/>
      <c r="E199" s="123"/>
      <c r="F199" s="123">
        <v>1860</v>
      </c>
      <c r="G199" s="123"/>
      <c r="H199" s="123"/>
      <c r="I199" s="123"/>
      <c r="J199" s="123"/>
      <c r="K199" s="123">
        <v>670</v>
      </c>
      <c r="L199" s="123"/>
      <c r="M199" s="123">
        <v>3170</v>
      </c>
      <c r="N199" s="152"/>
      <c r="O199" s="123"/>
      <c r="P199" s="123"/>
      <c r="Q199" s="123">
        <v>14720</v>
      </c>
      <c r="R199" s="123"/>
      <c r="S199" s="123">
        <v>10550</v>
      </c>
      <c r="T199" s="124"/>
      <c r="U199" s="152">
        <v>20360</v>
      </c>
      <c r="V199" s="123">
        <v>20390</v>
      </c>
      <c r="W199" s="123">
        <v>950</v>
      </c>
      <c r="X199" s="152">
        <v>3330</v>
      </c>
      <c r="Y199" s="152">
        <v>7420</v>
      </c>
      <c r="Z199" s="152">
        <v>3000</v>
      </c>
      <c r="AA199" s="236">
        <f t="shared" si="3"/>
        <v>114400</v>
      </c>
    </row>
    <row r="200" spans="1:27" x14ac:dyDescent="0.4">
      <c r="A200" s="136">
        <v>42522</v>
      </c>
      <c r="B200" s="123">
        <v>8260</v>
      </c>
      <c r="C200" s="123">
        <v>17900</v>
      </c>
      <c r="D200" s="123"/>
      <c r="E200" s="123"/>
      <c r="F200" s="123">
        <v>840</v>
      </c>
      <c r="G200" s="123"/>
      <c r="H200" s="123"/>
      <c r="I200" s="123"/>
      <c r="J200" s="123"/>
      <c r="K200" s="123">
        <v>1060</v>
      </c>
      <c r="L200" s="123"/>
      <c r="M200" s="123">
        <v>3040</v>
      </c>
      <c r="N200" s="152"/>
      <c r="O200" s="123"/>
      <c r="P200" s="123"/>
      <c r="Q200" s="123">
        <v>12810</v>
      </c>
      <c r="R200" s="123"/>
      <c r="S200" s="123">
        <v>10260</v>
      </c>
      <c r="T200" s="124"/>
      <c r="U200" s="152">
        <v>20070</v>
      </c>
      <c r="V200" s="123"/>
      <c r="W200" s="123">
        <v>930</v>
      </c>
      <c r="X200" s="152">
        <v>3270</v>
      </c>
      <c r="Y200" s="152">
        <v>7230</v>
      </c>
      <c r="Z200" s="152">
        <v>3010</v>
      </c>
      <c r="AA200" s="236">
        <f t="shared" si="3"/>
        <v>88680</v>
      </c>
    </row>
    <row r="201" spans="1:27" x14ac:dyDescent="0.4">
      <c r="A201" s="136">
        <v>42552</v>
      </c>
      <c r="B201" s="123">
        <v>7960</v>
      </c>
      <c r="C201" s="123">
        <v>17530</v>
      </c>
      <c r="D201" s="123"/>
      <c r="E201" s="123"/>
      <c r="F201" s="123">
        <v>1810</v>
      </c>
      <c r="G201" s="123"/>
      <c r="H201" s="123"/>
      <c r="I201" s="123"/>
      <c r="J201" s="123"/>
      <c r="K201" s="123">
        <v>740</v>
      </c>
      <c r="L201" s="123"/>
      <c r="M201" s="123">
        <v>3020</v>
      </c>
      <c r="N201" s="152"/>
      <c r="O201" s="123"/>
      <c r="P201" s="123"/>
      <c r="Q201" s="123">
        <v>12030</v>
      </c>
      <c r="R201" s="123"/>
      <c r="S201" s="123">
        <v>10360</v>
      </c>
      <c r="T201" s="124"/>
      <c r="U201" s="152">
        <v>18780</v>
      </c>
      <c r="V201" s="123">
        <v>3690</v>
      </c>
      <c r="W201" s="123">
        <v>940</v>
      </c>
      <c r="X201" s="152">
        <v>3090</v>
      </c>
      <c r="Y201" s="152">
        <v>6410</v>
      </c>
      <c r="Z201" s="152">
        <v>3010</v>
      </c>
      <c r="AA201" s="236">
        <f t="shared" si="3"/>
        <v>89370</v>
      </c>
    </row>
    <row r="202" spans="1:27" x14ac:dyDescent="0.4">
      <c r="A202" s="136">
        <v>42583</v>
      </c>
      <c r="B202" s="123">
        <v>7380</v>
      </c>
      <c r="C202" s="123">
        <v>17570</v>
      </c>
      <c r="D202" s="123"/>
      <c r="E202" s="123"/>
      <c r="F202" s="123">
        <v>1760</v>
      </c>
      <c r="G202" s="123"/>
      <c r="H202" s="123"/>
      <c r="I202" s="123"/>
      <c r="J202" s="123"/>
      <c r="K202" s="123">
        <v>640</v>
      </c>
      <c r="L202" s="123"/>
      <c r="M202" s="123">
        <v>3390</v>
      </c>
      <c r="N202" s="152"/>
      <c r="O202" s="123"/>
      <c r="P202" s="123"/>
      <c r="Q202" s="123">
        <v>11680</v>
      </c>
      <c r="R202" s="123"/>
      <c r="S202" s="123">
        <v>10250</v>
      </c>
      <c r="T202" s="124"/>
      <c r="U202" s="152">
        <v>18300</v>
      </c>
      <c r="V202" s="123">
        <v>9870</v>
      </c>
      <c r="W202" s="123">
        <v>940</v>
      </c>
      <c r="X202" s="152">
        <v>5540</v>
      </c>
      <c r="Y202" s="152">
        <v>4570</v>
      </c>
      <c r="Z202" s="152">
        <v>2690</v>
      </c>
      <c r="AA202" s="236">
        <f t="shared" si="3"/>
        <v>94580</v>
      </c>
    </row>
    <row r="203" spans="1:27" x14ac:dyDescent="0.4">
      <c r="A203" s="136">
        <v>42614</v>
      </c>
      <c r="B203" s="123">
        <v>6420</v>
      </c>
      <c r="C203" s="123">
        <v>18130</v>
      </c>
      <c r="D203" s="123"/>
      <c r="E203" s="123"/>
      <c r="F203" s="123">
        <v>1740</v>
      </c>
      <c r="G203" s="123"/>
      <c r="H203" s="123"/>
      <c r="I203" s="123"/>
      <c r="J203" s="123"/>
      <c r="K203" s="123">
        <v>620</v>
      </c>
      <c r="L203" s="123"/>
      <c r="M203" s="123">
        <v>3450</v>
      </c>
      <c r="N203" s="152"/>
      <c r="O203" s="123"/>
      <c r="P203" s="123"/>
      <c r="Q203" s="123">
        <v>11500</v>
      </c>
      <c r="R203" s="123"/>
      <c r="S203" s="123">
        <v>11470</v>
      </c>
      <c r="T203" s="124"/>
      <c r="U203" s="152">
        <v>17760</v>
      </c>
      <c r="V203" s="123">
        <v>7160</v>
      </c>
      <c r="W203" s="123">
        <v>840</v>
      </c>
      <c r="X203" s="152">
        <v>3700</v>
      </c>
      <c r="Y203" s="152"/>
      <c r="Z203" s="152">
        <v>3240</v>
      </c>
      <c r="AA203" s="236">
        <f t="shared" si="3"/>
        <v>86030</v>
      </c>
    </row>
    <row r="204" spans="1:27" x14ac:dyDescent="0.4">
      <c r="A204" s="136">
        <v>42675</v>
      </c>
      <c r="B204" s="123">
        <v>5110</v>
      </c>
      <c r="C204" s="123">
        <v>10460</v>
      </c>
      <c r="D204" s="123"/>
      <c r="E204" s="123"/>
      <c r="F204" s="123">
        <v>1740</v>
      </c>
      <c r="G204" s="123"/>
      <c r="H204" s="123"/>
      <c r="I204" s="123"/>
      <c r="J204" s="123"/>
      <c r="K204" s="123">
        <v>610</v>
      </c>
      <c r="L204" s="123"/>
      <c r="M204" s="123">
        <v>2730</v>
      </c>
      <c r="N204" s="152"/>
      <c r="O204" s="123"/>
      <c r="P204" s="123"/>
      <c r="Q204" s="123">
        <v>10950</v>
      </c>
      <c r="R204" s="123"/>
      <c r="S204" s="123">
        <v>10030</v>
      </c>
      <c r="T204" s="124"/>
      <c r="U204" s="152">
        <v>1740</v>
      </c>
      <c r="V204" s="123">
        <v>7520</v>
      </c>
      <c r="W204" s="123">
        <v>790</v>
      </c>
      <c r="X204" s="152">
        <v>2330</v>
      </c>
      <c r="Y204" s="152">
        <v>24120</v>
      </c>
      <c r="Z204" s="152">
        <v>2490</v>
      </c>
      <c r="AA204" s="236">
        <f t="shared" si="3"/>
        <v>80620</v>
      </c>
    </row>
    <row r="205" spans="1:27" x14ac:dyDescent="0.4">
      <c r="A205" s="136">
        <v>42705</v>
      </c>
      <c r="B205" s="123">
        <v>2720</v>
      </c>
      <c r="C205" s="123">
        <v>10930</v>
      </c>
      <c r="D205" s="123"/>
      <c r="E205" s="123"/>
      <c r="F205" s="123">
        <v>1760</v>
      </c>
      <c r="G205" s="123"/>
      <c r="H205" s="123"/>
      <c r="I205" s="123"/>
      <c r="J205" s="123"/>
      <c r="K205" s="123">
        <v>620</v>
      </c>
      <c r="L205" s="123"/>
      <c r="M205" s="123">
        <v>3130</v>
      </c>
      <c r="N205" s="152"/>
      <c r="O205" s="123"/>
      <c r="P205" s="123"/>
      <c r="Q205" s="123">
        <v>10500</v>
      </c>
      <c r="R205" s="123"/>
      <c r="S205" s="123">
        <v>9670</v>
      </c>
      <c r="T205" s="124"/>
      <c r="U205" s="152">
        <v>16330</v>
      </c>
      <c r="V205" s="123">
        <v>4030</v>
      </c>
      <c r="W205" s="123">
        <v>880</v>
      </c>
      <c r="X205" s="152">
        <v>2730</v>
      </c>
      <c r="Y205" s="152">
        <v>22710</v>
      </c>
      <c r="Z205" s="152">
        <v>2820</v>
      </c>
      <c r="AA205" s="236">
        <f t="shared" si="3"/>
        <v>88830</v>
      </c>
    </row>
    <row r="206" spans="1:27" x14ac:dyDescent="0.4">
      <c r="A206" s="136">
        <v>42736</v>
      </c>
      <c r="B206" s="123">
        <v>2110</v>
      </c>
      <c r="C206" s="123">
        <v>8970</v>
      </c>
      <c r="D206" s="123"/>
      <c r="E206" s="123"/>
      <c r="F206" s="123">
        <v>1710</v>
      </c>
      <c r="G206" s="123"/>
      <c r="H206" s="123"/>
      <c r="I206" s="123"/>
      <c r="J206" s="123"/>
      <c r="K206" s="123">
        <v>680</v>
      </c>
      <c r="L206" s="123"/>
      <c r="M206" s="123">
        <v>3030</v>
      </c>
      <c r="N206" s="152"/>
      <c r="O206" s="123"/>
      <c r="P206" s="123"/>
      <c r="Q206" s="123">
        <v>10550</v>
      </c>
      <c r="R206" s="123"/>
      <c r="S206" s="123"/>
      <c r="T206" s="124"/>
      <c r="U206" s="152">
        <v>15880</v>
      </c>
      <c r="V206" s="123">
        <v>3860</v>
      </c>
      <c r="W206" s="123">
        <v>960</v>
      </c>
      <c r="X206" s="152">
        <v>3300</v>
      </c>
      <c r="Y206" s="152">
        <v>20610</v>
      </c>
      <c r="Z206" s="152">
        <v>2820</v>
      </c>
      <c r="AA206" s="236">
        <f t="shared" si="3"/>
        <v>74480</v>
      </c>
    </row>
    <row r="207" spans="1:27" x14ac:dyDescent="0.4">
      <c r="A207" s="136">
        <v>42767</v>
      </c>
      <c r="B207" s="123">
        <v>2130</v>
      </c>
      <c r="C207" s="123">
        <v>5570</v>
      </c>
      <c r="D207" s="123"/>
      <c r="E207" s="123"/>
      <c r="F207" s="123">
        <v>1660</v>
      </c>
      <c r="G207" s="123"/>
      <c r="H207" s="123"/>
      <c r="I207" s="123"/>
      <c r="J207" s="123"/>
      <c r="K207" s="123">
        <v>590</v>
      </c>
      <c r="L207" s="123"/>
      <c r="M207" s="123">
        <v>3020</v>
      </c>
      <c r="N207" s="152"/>
      <c r="O207" s="123"/>
      <c r="P207" s="123">
        <v>15900</v>
      </c>
      <c r="Q207" s="123">
        <v>10910</v>
      </c>
      <c r="R207" s="123"/>
      <c r="S207" s="123"/>
      <c r="T207" s="124"/>
      <c r="U207" s="152">
        <v>16050</v>
      </c>
      <c r="V207" s="123">
        <v>3850</v>
      </c>
      <c r="W207" s="123">
        <v>1190</v>
      </c>
      <c r="X207" s="152">
        <v>4630</v>
      </c>
      <c r="Y207" s="152">
        <v>19470</v>
      </c>
      <c r="Z207" s="152">
        <v>2530</v>
      </c>
      <c r="AA207" s="236">
        <f t="shared" si="3"/>
        <v>87500</v>
      </c>
    </row>
    <row r="208" spans="1:27" x14ac:dyDescent="0.4">
      <c r="A208" s="136">
        <v>42795</v>
      </c>
      <c r="B208" s="123">
        <v>1900</v>
      </c>
      <c r="C208" s="123">
        <v>5010</v>
      </c>
      <c r="D208" s="123"/>
      <c r="E208" s="123"/>
      <c r="F208" s="123">
        <v>1680</v>
      </c>
      <c r="G208" s="123"/>
      <c r="H208" s="123"/>
      <c r="I208" s="123"/>
      <c r="J208" s="123"/>
      <c r="K208" s="123">
        <v>690</v>
      </c>
      <c r="L208" s="123"/>
      <c r="M208" s="123">
        <v>3230</v>
      </c>
      <c r="N208" s="152"/>
      <c r="O208" s="123"/>
      <c r="P208" s="123">
        <v>11440</v>
      </c>
      <c r="Q208" s="123">
        <v>11550</v>
      </c>
      <c r="R208" s="123"/>
      <c r="S208" s="123"/>
      <c r="T208" s="124"/>
      <c r="U208" s="152">
        <v>16250</v>
      </c>
      <c r="V208" s="123">
        <v>9070</v>
      </c>
      <c r="W208" s="123">
        <v>1210</v>
      </c>
      <c r="X208" s="152">
        <v>4990</v>
      </c>
      <c r="Y208" s="152">
        <v>19610</v>
      </c>
      <c r="Z208" s="152">
        <v>2640</v>
      </c>
      <c r="AA208" s="236">
        <f t="shared" si="3"/>
        <v>89270</v>
      </c>
    </row>
    <row r="209" spans="1:27" x14ac:dyDescent="0.4">
      <c r="A209" s="136">
        <v>42826</v>
      </c>
      <c r="B209" s="123">
        <v>17500</v>
      </c>
      <c r="C209" s="123">
        <v>13600</v>
      </c>
      <c r="D209" s="123"/>
      <c r="E209" s="123"/>
      <c r="F209" s="123">
        <v>1700</v>
      </c>
      <c r="G209" s="123"/>
      <c r="H209" s="123"/>
      <c r="I209" s="123"/>
      <c r="J209" s="123"/>
      <c r="K209" s="123">
        <v>680</v>
      </c>
      <c r="L209" s="123"/>
      <c r="M209" s="123">
        <v>3220</v>
      </c>
      <c r="N209" s="152"/>
      <c r="O209" s="123"/>
      <c r="P209" s="123">
        <v>8660</v>
      </c>
      <c r="Q209" s="123">
        <v>12780</v>
      </c>
      <c r="R209" s="123"/>
      <c r="S209" s="123">
        <v>13370</v>
      </c>
      <c r="T209" s="124"/>
      <c r="U209" s="152">
        <v>17590</v>
      </c>
      <c r="V209" s="123">
        <v>8540</v>
      </c>
      <c r="W209" s="123">
        <v>1160</v>
      </c>
      <c r="X209" s="152">
        <v>4850</v>
      </c>
      <c r="Y209" s="152">
        <v>32480</v>
      </c>
      <c r="Z209" s="152">
        <v>2610</v>
      </c>
      <c r="AA209" s="236">
        <f t="shared" si="3"/>
        <v>138740</v>
      </c>
    </row>
    <row r="210" spans="1:27" x14ac:dyDescent="0.4">
      <c r="A210" s="136">
        <v>42856</v>
      </c>
      <c r="B210" s="123">
        <v>14640</v>
      </c>
      <c r="C210" s="123">
        <v>10980</v>
      </c>
      <c r="D210" s="123"/>
      <c r="E210" s="123"/>
      <c r="F210" s="123">
        <v>3700</v>
      </c>
      <c r="G210" s="123"/>
      <c r="H210" s="123"/>
      <c r="I210" s="123"/>
      <c r="J210" s="123"/>
      <c r="K210" s="123">
        <v>660</v>
      </c>
      <c r="L210" s="123"/>
      <c r="M210" s="123">
        <v>3300</v>
      </c>
      <c r="N210" s="152"/>
      <c r="O210" s="123"/>
      <c r="P210" s="123">
        <v>9180</v>
      </c>
      <c r="Q210" s="123">
        <v>13780</v>
      </c>
      <c r="R210" s="123"/>
      <c r="S210" s="123">
        <v>14270</v>
      </c>
      <c r="T210" s="124"/>
      <c r="U210" s="152">
        <v>2088</v>
      </c>
      <c r="V210" s="123">
        <v>8530</v>
      </c>
      <c r="W210" s="123">
        <v>1050</v>
      </c>
      <c r="X210" s="152">
        <v>4840</v>
      </c>
      <c r="Y210" s="152">
        <v>32700</v>
      </c>
      <c r="Z210" s="152">
        <v>2640</v>
      </c>
      <c r="AA210" s="236">
        <f t="shared" si="3"/>
        <v>122358</v>
      </c>
    </row>
    <row r="211" spans="1:27" x14ac:dyDescent="0.4">
      <c r="A211" s="136">
        <v>42887</v>
      </c>
      <c r="B211" s="123">
        <v>12250</v>
      </c>
      <c r="C211" s="123">
        <v>16540</v>
      </c>
      <c r="D211" s="123"/>
      <c r="E211" s="123"/>
      <c r="F211" s="123">
        <v>1640</v>
      </c>
      <c r="G211" s="123"/>
      <c r="H211" s="123"/>
      <c r="I211" s="123"/>
      <c r="J211" s="123"/>
      <c r="K211" s="123">
        <v>660</v>
      </c>
      <c r="L211" s="123"/>
      <c r="M211" s="123"/>
      <c r="N211" s="152"/>
      <c r="O211" s="123"/>
      <c r="P211" s="123">
        <v>8980</v>
      </c>
      <c r="Q211" s="123">
        <v>15580</v>
      </c>
      <c r="R211" s="123"/>
      <c r="S211" s="123">
        <v>14160</v>
      </c>
      <c r="T211" s="124"/>
      <c r="U211" s="152">
        <v>23240</v>
      </c>
      <c r="V211" s="123">
        <v>9050</v>
      </c>
      <c r="W211" s="123">
        <v>1050</v>
      </c>
      <c r="X211" s="152">
        <v>6070</v>
      </c>
      <c r="Y211" s="152">
        <v>39280</v>
      </c>
      <c r="Z211" s="152">
        <v>2660</v>
      </c>
      <c r="AA211" s="236">
        <f t="shared" si="3"/>
        <v>151160</v>
      </c>
    </row>
    <row r="212" spans="1:27" x14ac:dyDescent="0.4">
      <c r="A212" s="136">
        <v>42917</v>
      </c>
      <c r="B212" s="123">
        <v>12030</v>
      </c>
      <c r="C212" s="123">
        <v>16110</v>
      </c>
      <c r="D212" s="123"/>
      <c r="E212" s="123"/>
      <c r="F212" s="123">
        <v>1130</v>
      </c>
      <c r="G212" s="123"/>
      <c r="H212" s="123"/>
      <c r="I212" s="123"/>
      <c r="J212" s="123"/>
      <c r="K212" s="123">
        <v>970</v>
      </c>
      <c r="L212" s="123"/>
      <c r="M212" s="123">
        <v>1980</v>
      </c>
      <c r="N212" s="152"/>
      <c r="O212" s="123"/>
      <c r="P212" s="123">
        <v>8880</v>
      </c>
      <c r="Q212" s="123">
        <v>16000</v>
      </c>
      <c r="R212" s="123"/>
      <c r="S212" s="123">
        <v>13870</v>
      </c>
      <c r="T212" s="124"/>
      <c r="U212" s="152">
        <v>23280</v>
      </c>
      <c r="V212" s="123">
        <v>8780</v>
      </c>
      <c r="W212" s="123"/>
      <c r="X212" s="152">
        <v>6280</v>
      </c>
      <c r="Y212" s="152">
        <v>28610</v>
      </c>
      <c r="Z212" s="152">
        <v>2640</v>
      </c>
      <c r="AA212" s="236">
        <f t="shared" si="3"/>
        <v>140560</v>
      </c>
    </row>
    <row r="213" spans="1:27" x14ac:dyDescent="0.4">
      <c r="A213" s="136">
        <v>42948</v>
      </c>
      <c r="B213" s="123">
        <v>11680</v>
      </c>
      <c r="C213" s="123">
        <v>15920</v>
      </c>
      <c r="D213" s="123"/>
      <c r="E213" s="123"/>
      <c r="F213" s="123">
        <v>1840</v>
      </c>
      <c r="G213" s="123"/>
      <c r="H213" s="123"/>
      <c r="I213" s="123"/>
      <c r="J213" s="123"/>
      <c r="K213" s="123">
        <v>870</v>
      </c>
      <c r="L213" s="123"/>
      <c r="M213" s="123"/>
      <c r="N213" s="152"/>
      <c r="O213" s="123"/>
      <c r="P213" s="123">
        <v>8670</v>
      </c>
      <c r="Q213" s="123">
        <v>16900</v>
      </c>
      <c r="R213" s="123"/>
      <c r="S213" s="123">
        <v>14020</v>
      </c>
      <c r="T213" s="124"/>
      <c r="U213" s="152">
        <v>21690</v>
      </c>
      <c r="V213" s="123">
        <v>8670</v>
      </c>
      <c r="W213" s="123">
        <v>1350</v>
      </c>
      <c r="X213" s="152">
        <v>6290</v>
      </c>
      <c r="Y213" s="152">
        <v>30210</v>
      </c>
      <c r="Z213" s="152">
        <v>2670</v>
      </c>
      <c r="AA213" s="236">
        <f t="shared" si="3"/>
        <v>140780</v>
      </c>
    </row>
    <row r="214" spans="1:27" x14ac:dyDescent="0.4">
      <c r="A214" s="136">
        <v>42979</v>
      </c>
      <c r="B214" s="123">
        <v>13290</v>
      </c>
      <c r="C214" s="123">
        <v>15340</v>
      </c>
      <c r="D214" s="123"/>
      <c r="E214" s="123"/>
      <c r="F214" s="123"/>
      <c r="G214" s="123"/>
      <c r="H214" s="123"/>
      <c r="I214" s="123"/>
      <c r="J214" s="123"/>
      <c r="K214" s="123">
        <v>910</v>
      </c>
      <c r="L214" s="123"/>
      <c r="M214" s="123"/>
      <c r="N214" s="152"/>
      <c r="O214" s="123"/>
      <c r="P214" s="123">
        <v>8950</v>
      </c>
      <c r="Q214" s="123">
        <v>16760</v>
      </c>
      <c r="R214" s="123"/>
      <c r="S214" s="123">
        <v>15050</v>
      </c>
      <c r="T214" s="124"/>
      <c r="U214" s="152">
        <v>19280</v>
      </c>
      <c r="V214" s="123"/>
      <c r="W214" s="123">
        <v>1180</v>
      </c>
      <c r="X214" s="152">
        <v>5860</v>
      </c>
      <c r="Y214" s="152">
        <v>26330</v>
      </c>
      <c r="Z214" s="152">
        <v>2500</v>
      </c>
      <c r="AA214" s="236">
        <f t="shared" si="3"/>
        <v>125450</v>
      </c>
    </row>
    <row r="215" spans="1:27" x14ac:dyDescent="0.4">
      <c r="A215" s="136">
        <v>43009</v>
      </c>
      <c r="B215" s="123">
        <v>15330</v>
      </c>
      <c r="C215" s="123">
        <v>17850</v>
      </c>
      <c r="D215" s="123"/>
      <c r="E215" s="123"/>
      <c r="F215" s="123"/>
      <c r="G215" s="123"/>
      <c r="H215" s="123"/>
      <c r="I215" s="123"/>
      <c r="J215" s="123"/>
      <c r="K215" s="123">
        <v>980</v>
      </c>
      <c r="L215" s="123"/>
      <c r="M215" s="123">
        <v>1490</v>
      </c>
      <c r="N215" s="152"/>
      <c r="O215" s="123"/>
      <c r="P215" s="123">
        <v>9320</v>
      </c>
      <c r="Q215" s="123">
        <v>17740</v>
      </c>
      <c r="R215" s="123"/>
      <c r="S215" s="123">
        <v>14120</v>
      </c>
      <c r="T215" s="124"/>
      <c r="U215" s="152">
        <v>21820</v>
      </c>
      <c r="V215" s="123">
        <v>30640</v>
      </c>
      <c r="W215" s="123">
        <v>1390</v>
      </c>
      <c r="X215" s="152">
        <v>4160</v>
      </c>
      <c r="Y215" s="152">
        <v>7620</v>
      </c>
      <c r="Z215" s="152">
        <v>2760</v>
      </c>
      <c r="AA215" s="236">
        <f t="shared" si="3"/>
        <v>145220</v>
      </c>
    </row>
    <row r="216" spans="1:27" x14ac:dyDescent="0.4">
      <c r="A216" s="136">
        <v>43040</v>
      </c>
      <c r="B216" s="123"/>
      <c r="C216" s="123"/>
      <c r="D216" s="123"/>
      <c r="E216" s="123"/>
      <c r="F216" s="123"/>
      <c r="G216" s="123"/>
      <c r="H216" s="123"/>
      <c r="I216" s="123"/>
      <c r="J216" s="123"/>
      <c r="K216" s="123"/>
      <c r="L216" s="123"/>
      <c r="M216" s="123"/>
      <c r="N216" s="152"/>
      <c r="O216" s="123"/>
      <c r="P216" s="123"/>
      <c r="Q216" s="123"/>
      <c r="R216" s="123"/>
      <c r="S216" s="123"/>
      <c r="T216" s="124"/>
      <c r="U216" s="152"/>
      <c r="V216" s="123"/>
      <c r="W216" s="123"/>
      <c r="X216" s="152"/>
      <c r="Y216" s="152"/>
      <c r="Z216" s="152"/>
      <c r="AA216" s="236">
        <f t="shared" si="3"/>
        <v>0</v>
      </c>
    </row>
    <row r="217" spans="1:27" x14ac:dyDescent="0.4">
      <c r="A217" s="136">
        <v>43070</v>
      </c>
      <c r="B217" s="123"/>
      <c r="C217" s="123"/>
      <c r="D217" s="123"/>
      <c r="E217" s="123"/>
      <c r="F217" s="123"/>
      <c r="G217" s="123"/>
      <c r="H217" s="123"/>
      <c r="I217" s="123"/>
      <c r="J217" s="123"/>
      <c r="K217" s="123"/>
      <c r="L217" s="123"/>
      <c r="M217" s="123"/>
      <c r="N217" s="152"/>
      <c r="O217" s="123"/>
      <c r="P217" s="123"/>
      <c r="Q217" s="123"/>
      <c r="R217" s="123"/>
      <c r="S217" s="123"/>
      <c r="T217" s="124"/>
      <c r="U217" s="152"/>
      <c r="V217" s="123"/>
      <c r="W217" s="123"/>
      <c r="X217" s="152"/>
      <c r="Y217" s="152"/>
      <c r="Z217" s="152"/>
      <c r="AA217" s="236">
        <f t="shared" si="3"/>
        <v>0</v>
      </c>
    </row>
    <row r="218" spans="1:27" x14ac:dyDescent="0.4">
      <c r="A218" s="136">
        <v>43101</v>
      </c>
      <c r="B218" s="123">
        <v>10140</v>
      </c>
      <c r="C218" s="123">
        <v>13680</v>
      </c>
      <c r="D218" s="123"/>
      <c r="E218" s="123"/>
      <c r="F218" s="123">
        <v>11760</v>
      </c>
      <c r="G218" s="123"/>
      <c r="H218" s="123"/>
      <c r="I218" s="123"/>
      <c r="J218" s="123"/>
      <c r="K218" s="123">
        <v>1300</v>
      </c>
      <c r="L218" s="123"/>
      <c r="M218" s="123">
        <v>1990</v>
      </c>
      <c r="N218" s="152"/>
      <c r="O218" s="123"/>
      <c r="P218" s="123"/>
      <c r="Q218" s="123"/>
      <c r="R218" s="123"/>
      <c r="S218" s="123">
        <v>13400</v>
      </c>
      <c r="T218" s="124"/>
      <c r="U218" s="152"/>
      <c r="V218" s="123">
        <v>23240</v>
      </c>
      <c r="W218" s="123">
        <v>1260</v>
      </c>
      <c r="X218" s="152">
        <v>5740</v>
      </c>
      <c r="Y218" s="152">
        <v>7720</v>
      </c>
      <c r="Z218" s="152">
        <v>3340</v>
      </c>
      <c r="AA218" s="236">
        <f t="shared" si="3"/>
        <v>93570</v>
      </c>
    </row>
    <row r="219" spans="1:27" x14ac:dyDescent="0.4">
      <c r="A219" s="136">
        <v>43132</v>
      </c>
      <c r="B219" s="123"/>
      <c r="C219" s="123"/>
      <c r="D219" s="123"/>
      <c r="E219" s="123"/>
      <c r="F219" s="123"/>
      <c r="G219" s="123"/>
      <c r="H219" s="123"/>
      <c r="I219" s="123"/>
      <c r="J219" s="123"/>
      <c r="K219" s="123"/>
      <c r="L219" s="123"/>
      <c r="M219" s="123"/>
      <c r="N219" s="152"/>
      <c r="O219" s="123"/>
      <c r="P219" s="123"/>
      <c r="Q219" s="123"/>
      <c r="R219" s="123"/>
      <c r="S219" s="123"/>
      <c r="T219" s="124"/>
      <c r="U219" s="152"/>
      <c r="V219" s="123"/>
      <c r="W219" s="123"/>
      <c r="X219" s="152"/>
      <c r="Y219" s="152"/>
      <c r="Z219" s="152"/>
      <c r="AA219" s="236">
        <f t="shared" si="3"/>
        <v>0</v>
      </c>
    </row>
    <row r="220" spans="1:27" x14ac:dyDescent="0.4">
      <c r="A220" s="136">
        <v>43160</v>
      </c>
      <c r="B220" s="123">
        <v>11510</v>
      </c>
      <c r="C220" s="123">
        <v>13580</v>
      </c>
      <c r="D220" s="123"/>
      <c r="E220" s="123"/>
      <c r="F220" s="123">
        <v>3840</v>
      </c>
      <c r="G220" s="123"/>
      <c r="H220" s="123"/>
      <c r="I220" s="123"/>
      <c r="J220" s="123"/>
      <c r="K220" s="123">
        <v>5370</v>
      </c>
      <c r="L220" s="123"/>
      <c r="M220" s="123">
        <v>740</v>
      </c>
      <c r="N220" s="152"/>
      <c r="O220" s="123"/>
      <c r="P220" s="123">
        <v>11580</v>
      </c>
      <c r="Q220" s="123">
        <v>25720</v>
      </c>
      <c r="R220" s="123"/>
      <c r="S220" s="123">
        <v>1370</v>
      </c>
      <c r="T220" s="124"/>
      <c r="U220" s="152">
        <v>29120</v>
      </c>
      <c r="V220" s="123">
        <v>2140</v>
      </c>
      <c r="W220" s="123">
        <v>1390</v>
      </c>
      <c r="X220" s="152">
        <v>2720</v>
      </c>
      <c r="Y220" s="152">
        <v>14530</v>
      </c>
      <c r="Z220" s="152">
        <v>3860</v>
      </c>
      <c r="AA220" s="236">
        <f t="shared" si="3"/>
        <v>127470</v>
      </c>
    </row>
    <row r="221" spans="1:27" x14ac:dyDescent="0.4">
      <c r="A221" s="136">
        <v>43191</v>
      </c>
      <c r="B221" s="123">
        <v>9580</v>
      </c>
      <c r="C221" s="123">
        <v>14290</v>
      </c>
      <c r="D221" s="123"/>
      <c r="E221" s="123"/>
      <c r="F221" s="123">
        <v>4220</v>
      </c>
      <c r="G221" s="123"/>
      <c r="H221" s="123"/>
      <c r="I221" s="123"/>
      <c r="J221" s="123"/>
      <c r="K221" s="123">
        <v>920</v>
      </c>
      <c r="L221" s="123"/>
      <c r="M221" s="123">
        <v>3460</v>
      </c>
      <c r="N221" s="152"/>
      <c r="O221" s="123"/>
      <c r="P221" s="123">
        <v>1070</v>
      </c>
      <c r="Q221" s="123">
        <v>2160</v>
      </c>
      <c r="R221" s="123"/>
      <c r="S221" s="123">
        <v>13280</v>
      </c>
      <c r="T221" s="124"/>
      <c r="U221" s="152">
        <v>26170</v>
      </c>
      <c r="V221" s="123">
        <v>24430</v>
      </c>
      <c r="W221" s="123">
        <v>1340</v>
      </c>
      <c r="X221" s="152">
        <v>6670</v>
      </c>
      <c r="Y221" s="152">
        <v>10940</v>
      </c>
      <c r="Z221" s="152">
        <v>4100</v>
      </c>
      <c r="AA221" s="236">
        <f t="shared" si="3"/>
        <v>122630</v>
      </c>
    </row>
    <row r="222" spans="1:27" x14ac:dyDescent="0.4">
      <c r="A222" s="136">
        <v>43221</v>
      </c>
      <c r="B222" s="123"/>
      <c r="C222" s="123"/>
      <c r="D222" s="123"/>
      <c r="E222" s="123"/>
      <c r="F222" s="123"/>
      <c r="G222" s="123"/>
      <c r="H222" s="123"/>
      <c r="I222" s="123"/>
      <c r="J222" s="123"/>
      <c r="K222" s="123"/>
      <c r="L222" s="123"/>
      <c r="M222" s="123"/>
      <c r="N222" s="152"/>
      <c r="O222" s="123"/>
      <c r="P222" s="123"/>
      <c r="Q222" s="123"/>
      <c r="R222" s="123"/>
      <c r="S222" s="123"/>
      <c r="T222" s="124"/>
      <c r="U222" s="152"/>
      <c r="V222" s="123"/>
      <c r="W222" s="123"/>
      <c r="X222" s="152"/>
      <c r="Y222" s="152"/>
      <c r="Z222" s="152"/>
      <c r="AA222" s="236">
        <f t="shared" si="3"/>
        <v>0</v>
      </c>
    </row>
    <row r="223" spans="1:27" x14ac:dyDescent="0.4">
      <c r="A223" s="136">
        <v>43252</v>
      </c>
      <c r="B223" s="123">
        <v>24500</v>
      </c>
      <c r="C223" s="123">
        <v>19100</v>
      </c>
      <c r="D223" s="123"/>
      <c r="E223" s="123"/>
      <c r="F223" s="123">
        <v>6080</v>
      </c>
      <c r="G223" s="123"/>
      <c r="H223" s="123"/>
      <c r="I223" s="123"/>
      <c r="J223" s="123"/>
      <c r="K223" s="123">
        <v>1900</v>
      </c>
      <c r="L223" s="123"/>
      <c r="M223" s="123">
        <v>4750</v>
      </c>
      <c r="N223" s="152"/>
      <c r="O223" s="123"/>
      <c r="P223" s="123">
        <v>15200</v>
      </c>
      <c r="Q223" s="123">
        <v>28300</v>
      </c>
      <c r="R223" s="123"/>
      <c r="S223" s="123">
        <v>18000</v>
      </c>
      <c r="T223" s="124"/>
      <c r="U223" s="152">
        <v>24500</v>
      </c>
      <c r="V223" s="123">
        <v>10100</v>
      </c>
      <c r="W223" s="123">
        <v>3400</v>
      </c>
      <c r="X223" s="152">
        <v>11000</v>
      </c>
      <c r="Y223" s="152">
        <v>23050</v>
      </c>
      <c r="Z223" s="152">
        <v>6200</v>
      </c>
      <c r="AA223" s="236">
        <f t="shared" si="3"/>
        <v>196080</v>
      </c>
    </row>
    <row r="224" spans="1:27" x14ac:dyDescent="0.4">
      <c r="A224" s="136">
        <v>43282</v>
      </c>
      <c r="B224" s="123">
        <v>20160</v>
      </c>
      <c r="C224" s="123">
        <v>13920</v>
      </c>
      <c r="D224" s="123"/>
      <c r="E224" s="123"/>
      <c r="F224" s="123">
        <v>2880</v>
      </c>
      <c r="G224" s="123"/>
      <c r="H224" s="123"/>
      <c r="I224" s="123"/>
      <c r="J224" s="123"/>
      <c r="K224" s="123">
        <v>6960</v>
      </c>
      <c r="L224" s="123"/>
      <c r="M224" s="123">
        <v>6432</v>
      </c>
      <c r="N224" s="152"/>
      <c r="O224" s="123"/>
      <c r="P224" s="123">
        <v>12960</v>
      </c>
      <c r="Q224" s="123">
        <v>3840</v>
      </c>
      <c r="R224" s="123"/>
      <c r="S224" s="123">
        <v>17040</v>
      </c>
      <c r="T224" s="124"/>
      <c r="U224" s="152">
        <v>35520</v>
      </c>
      <c r="V224" s="123">
        <v>17759</v>
      </c>
      <c r="W224" s="123">
        <v>9600</v>
      </c>
      <c r="X224" s="152">
        <v>7680</v>
      </c>
      <c r="Y224" s="152"/>
      <c r="Z224" s="152">
        <v>8640</v>
      </c>
      <c r="AA224" s="236">
        <f t="shared" si="3"/>
        <v>163391</v>
      </c>
    </row>
    <row r="225" spans="1:27" x14ac:dyDescent="0.4">
      <c r="A225" s="136">
        <v>43313</v>
      </c>
      <c r="B225" s="123">
        <v>20904</v>
      </c>
      <c r="C225" s="123">
        <v>15110</v>
      </c>
      <c r="D225" s="123"/>
      <c r="E225" s="123"/>
      <c r="F225" s="123">
        <v>5768</v>
      </c>
      <c r="G225" s="123"/>
      <c r="H225" s="123"/>
      <c r="I225" s="123"/>
      <c r="J225" s="123"/>
      <c r="K225" s="123">
        <v>6540</v>
      </c>
      <c r="L225" s="123"/>
      <c r="M225" s="123">
        <v>5668</v>
      </c>
      <c r="N225" s="152"/>
      <c r="O225" s="123"/>
      <c r="P225" s="123">
        <v>13392</v>
      </c>
      <c r="Q225" s="123">
        <v>7920</v>
      </c>
      <c r="R225" s="123"/>
      <c r="S225" s="123">
        <v>17500</v>
      </c>
      <c r="T225" s="124"/>
      <c r="U225" s="152">
        <v>34660</v>
      </c>
      <c r="V225" s="123">
        <v>16456</v>
      </c>
      <c r="W225" s="123">
        <v>8470</v>
      </c>
      <c r="X225" s="152">
        <v>7470</v>
      </c>
      <c r="Y225" s="152">
        <v>12420</v>
      </c>
      <c r="Z225" s="152">
        <v>7840</v>
      </c>
      <c r="AA225" s="236">
        <f t="shared" si="3"/>
        <v>180118</v>
      </c>
    </row>
    <row r="226" spans="1:27" x14ac:dyDescent="0.4">
      <c r="A226" s="136">
        <v>43344</v>
      </c>
      <c r="B226" s="123">
        <v>20750</v>
      </c>
      <c r="C226" s="123">
        <v>16080</v>
      </c>
      <c r="D226" s="123"/>
      <c r="E226" s="123"/>
      <c r="F226" s="123">
        <v>5606</v>
      </c>
      <c r="G226" s="123"/>
      <c r="H226" s="123"/>
      <c r="I226" s="123"/>
      <c r="J226" s="123"/>
      <c r="K226" s="123">
        <v>6480</v>
      </c>
      <c r="L226" s="123"/>
      <c r="M226" s="123">
        <v>5702</v>
      </c>
      <c r="N226" s="152"/>
      <c r="O226" s="123"/>
      <c r="P226" s="123">
        <v>14112</v>
      </c>
      <c r="Q226" s="123">
        <v>9312</v>
      </c>
      <c r="R226" s="123"/>
      <c r="S226" s="123">
        <v>19024</v>
      </c>
      <c r="T226" s="124"/>
      <c r="U226" s="152">
        <v>33400</v>
      </c>
      <c r="V226" s="123">
        <v>18160</v>
      </c>
      <c r="W226" s="123">
        <v>8192</v>
      </c>
      <c r="X226" s="152">
        <v>7256</v>
      </c>
      <c r="Y226" s="152">
        <v>12680</v>
      </c>
      <c r="Z226" s="152">
        <v>8028</v>
      </c>
      <c r="AA226" s="236">
        <f t="shared" si="3"/>
        <v>184782</v>
      </c>
    </row>
    <row r="227" spans="1:27" x14ac:dyDescent="0.4">
      <c r="A227" s="136">
        <v>43374</v>
      </c>
      <c r="B227" s="123">
        <v>19720</v>
      </c>
      <c r="C227" s="123">
        <v>15840</v>
      </c>
      <c r="D227" s="123"/>
      <c r="E227" s="123"/>
      <c r="F227" s="123">
        <v>5920</v>
      </c>
      <c r="G227" s="123"/>
      <c r="H227" s="123"/>
      <c r="I227" s="123"/>
      <c r="J227" s="123"/>
      <c r="K227" s="123">
        <v>6468</v>
      </c>
      <c r="L227" s="123"/>
      <c r="M227" s="123">
        <v>5536</v>
      </c>
      <c r="N227" s="152"/>
      <c r="O227" s="123"/>
      <c r="P227" s="123">
        <v>13720</v>
      </c>
      <c r="Q227" s="123">
        <v>10160</v>
      </c>
      <c r="R227" s="123"/>
      <c r="S227" s="123">
        <v>18280</v>
      </c>
      <c r="T227" s="124"/>
      <c r="U227" s="152">
        <v>32760</v>
      </c>
      <c r="V227" s="123">
        <v>16840</v>
      </c>
      <c r="W227" s="123">
        <v>7960</v>
      </c>
      <c r="X227" s="152">
        <v>6912</v>
      </c>
      <c r="Y227" s="152">
        <v>10080</v>
      </c>
      <c r="Z227" s="152">
        <v>6768</v>
      </c>
      <c r="AA227" s="236">
        <f t="shared" si="3"/>
        <v>176964</v>
      </c>
    </row>
    <row r="228" spans="1:27" x14ac:dyDescent="0.4">
      <c r="A228" s="136">
        <v>43405</v>
      </c>
      <c r="B228" s="123">
        <v>17760</v>
      </c>
      <c r="C228" s="123">
        <v>16920</v>
      </c>
      <c r="D228" s="123"/>
      <c r="E228" s="123"/>
      <c r="F228" s="123">
        <v>5760</v>
      </c>
      <c r="G228" s="123"/>
      <c r="H228" s="123"/>
      <c r="I228" s="123"/>
      <c r="J228" s="123"/>
      <c r="K228" s="123">
        <v>5976</v>
      </c>
      <c r="L228" s="123"/>
      <c r="M228" s="123">
        <v>5580</v>
      </c>
      <c r="N228" s="152"/>
      <c r="O228" s="123"/>
      <c r="P228" s="123">
        <v>12960</v>
      </c>
      <c r="Q228" s="123">
        <v>13440</v>
      </c>
      <c r="R228" s="123"/>
      <c r="S228" s="123">
        <v>18460</v>
      </c>
      <c r="T228" s="124"/>
      <c r="U228" s="152">
        <v>32280</v>
      </c>
      <c r="V228" s="123">
        <v>17280</v>
      </c>
      <c r="W228" s="123">
        <v>6850</v>
      </c>
      <c r="X228" s="152">
        <v>6580</v>
      </c>
      <c r="Y228" s="152">
        <v>10760</v>
      </c>
      <c r="Z228" s="152">
        <v>5940</v>
      </c>
      <c r="AA228" s="236">
        <f t="shared" si="3"/>
        <v>176546</v>
      </c>
    </row>
    <row r="229" spans="1:27" x14ac:dyDescent="0.4">
      <c r="A229" s="136">
        <v>43435</v>
      </c>
      <c r="B229" s="123">
        <v>17264</v>
      </c>
      <c r="C229" s="123">
        <v>17432</v>
      </c>
      <c r="D229" s="123"/>
      <c r="E229" s="123"/>
      <c r="F229" s="123">
        <v>5680</v>
      </c>
      <c r="G229" s="123"/>
      <c r="H229" s="123"/>
      <c r="I229" s="123"/>
      <c r="J229" s="123"/>
      <c r="K229" s="123">
        <v>5822</v>
      </c>
      <c r="L229" s="123"/>
      <c r="M229" s="123">
        <v>5692</v>
      </c>
      <c r="N229" s="152"/>
      <c r="O229" s="123"/>
      <c r="P229" s="123">
        <v>13075</v>
      </c>
      <c r="Q229" s="123">
        <v>15176</v>
      </c>
      <c r="R229" s="123"/>
      <c r="S229" s="123">
        <v>19008</v>
      </c>
      <c r="T229" s="124"/>
      <c r="U229" s="152">
        <v>31765</v>
      </c>
      <c r="V229" s="123">
        <v>17856</v>
      </c>
      <c r="W229" s="123">
        <v>5925</v>
      </c>
      <c r="X229" s="152">
        <v>6566</v>
      </c>
      <c r="Y229" s="152">
        <v>5713</v>
      </c>
      <c r="Z229" s="152">
        <v>9855</v>
      </c>
      <c r="AA229" s="236">
        <f t="shared" si="3"/>
        <v>176829</v>
      </c>
    </row>
    <row r="230" spans="1:27" x14ac:dyDescent="0.4">
      <c r="A230" s="136">
        <v>43466</v>
      </c>
      <c r="B230" s="123">
        <v>17040</v>
      </c>
      <c r="C230" s="123">
        <v>17750</v>
      </c>
      <c r="D230" s="123"/>
      <c r="E230" s="123"/>
      <c r="F230" s="123">
        <v>5472</v>
      </c>
      <c r="G230" s="123"/>
      <c r="H230" s="123"/>
      <c r="I230" s="123"/>
      <c r="J230" s="123"/>
      <c r="K230" s="123">
        <v>5490</v>
      </c>
      <c r="L230" s="123"/>
      <c r="M230" s="123">
        <v>5648</v>
      </c>
      <c r="N230" s="152"/>
      <c r="O230" s="123"/>
      <c r="P230" s="123">
        <v>13824</v>
      </c>
      <c r="Q230" s="123">
        <v>16280</v>
      </c>
      <c r="R230" s="123"/>
      <c r="S230" s="123">
        <v>18820</v>
      </c>
      <c r="T230" s="124"/>
      <c r="U230" s="152">
        <v>30670</v>
      </c>
      <c r="V230" s="123">
        <v>17380</v>
      </c>
      <c r="W230" s="123">
        <v>5720</v>
      </c>
      <c r="X230" s="152">
        <v>6860</v>
      </c>
      <c r="Y230" s="152">
        <v>5472</v>
      </c>
      <c r="Z230" s="152">
        <v>9660</v>
      </c>
      <c r="AA230" s="236">
        <f t="shared" si="3"/>
        <v>176086</v>
      </c>
    </row>
    <row r="231" spans="1:27" x14ac:dyDescent="0.4">
      <c r="A231" s="136">
        <v>43497</v>
      </c>
      <c r="B231" s="123">
        <v>18220</v>
      </c>
      <c r="C231" s="123">
        <v>19010</v>
      </c>
      <c r="D231" s="123"/>
      <c r="E231" s="123"/>
      <c r="F231" s="123">
        <v>4480</v>
      </c>
      <c r="G231" s="123"/>
      <c r="H231" s="123"/>
      <c r="I231" s="123"/>
      <c r="J231" s="123"/>
      <c r="K231" s="123">
        <v>6024</v>
      </c>
      <c r="L231" s="123"/>
      <c r="M231" s="123">
        <v>5804</v>
      </c>
      <c r="N231" s="152"/>
      <c r="O231" s="123"/>
      <c r="P231" s="123">
        <v>12960</v>
      </c>
      <c r="Q231" s="123">
        <v>17150</v>
      </c>
      <c r="R231" s="123"/>
      <c r="S231" s="123">
        <v>18400</v>
      </c>
      <c r="T231" s="124"/>
      <c r="U231" s="152">
        <v>28760</v>
      </c>
      <c r="V231" s="123">
        <v>18010</v>
      </c>
      <c r="W231" s="123">
        <v>5664</v>
      </c>
      <c r="X231" s="152">
        <v>5880</v>
      </c>
      <c r="Y231" s="152">
        <v>8720</v>
      </c>
      <c r="Z231" s="152">
        <v>5388</v>
      </c>
      <c r="AA231" s="236">
        <f t="shared" si="3"/>
        <v>174470</v>
      </c>
    </row>
    <row r="232" spans="1:27" x14ac:dyDescent="0.4">
      <c r="A232" s="136">
        <v>43525</v>
      </c>
      <c r="B232" s="123">
        <v>19340</v>
      </c>
      <c r="C232" s="123">
        <v>21780</v>
      </c>
      <c r="D232" s="123"/>
      <c r="E232" s="123"/>
      <c r="F232" s="123">
        <v>3024</v>
      </c>
      <c r="G232" s="123"/>
      <c r="H232" s="123"/>
      <c r="I232" s="123"/>
      <c r="J232" s="123"/>
      <c r="K232" s="123">
        <v>6480</v>
      </c>
      <c r="L232" s="123"/>
      <c r="M232" s="123">
        <v>5762</v>
      </c>
      <c r="N232" s="152"/>
      <c r="O232" s="123"/>
      <c r="P232" s="123">
        <v>12310</v>
      </c>
      <c r="Q232" s="123">
        <v>16480</v>
      </c>
      <c r="R232" s="123"/>
      <c r="S232" s="123">
        <v>16480</v>
      </c>
      <c r="T232" s="124"/>
      <c r="U232" s="152">
        <v>27960</v>
      </c>
      <c r="V232" s="123">
        <v>17920</v>
      </c>
      <c r="W232" s="123">
        <v>4980</v>
      </c>
      <c r="X232" s="152">
        <v>5760</v>
      </c>
      <c r="Y232" s="152">
        <v>8600</v>
      </c>
      <c r="Z232" s="152">
        <v>5146</v>
      </c>
      <c r="AA232" s="236">
        <f t="shared" si="3"/>
        <v>172022</v>
      </c>
    </row>
    <row r="233" spans="1:27" x14ac:dyDescent="0.4">
      <c r="A233" s="136">
        <v>43556</v>
      </c>
      <c r="B233" s="123">
        <v>18360</v>
      </c>
      <c r="C233" s="123">
        <v>21600</v>
      </c>
      <c r="D233" s="123"/>
      <c r="E233" s="123"/>
      <c r="F233" s="123">
        <v>4008</v>
      </c>
      <c r="G233" s="123"/>
      <c r="H233" s="123"/>
      <c r="I233" s="123"/>
      <c r="J233" s="123"/>
      <c r="K233" s="123">
        <v>6320</v>
      </c>
      <c r="L233" s="123"/>
      <c r="M233" s="123">
        <v>5775</v>
      </c>
      <c r="N233" s="152"/>
      <c r="O233" s="123"/>
      <c r="P233" s="123">
        <v>12600</v>
      </c>
      <c r="Q233" s="123">
        <v>16660</v>
      </c>
      <c r="R233" s="123"/>
      <c r="S233" s="123">
        <v>16560</v>
      </c>
      <c r="T233" s="124"/>
      <c r="U233" s="152">
        <v>26280</v>
      </c>
      <c r="V233" s="123">
        <v>18050</v>
      </c>
      <c r="W233" s="123">
        <v>5112</v>
      </c>
      <c r="X233" s="152">
        <v>5700</v>
      </c>
      <c r="Y233" s="152">
        <v>8425</v>
      </c>
      <c r="Z233" s="152">
        <v>5050</v>
      </c>
      <c r="AA233" s="236">
        <f t="shared" si="3"/>
        <v>170500</v>
      </c>
    </row>
    <row r="234" spans="1:27" x14ac:dyDescent="0.4">
      <c r="A234" s="136">
        <v>43586</v>
      </c>
      <c r="B234" s="123">
        <v>19160</v>
      </c>
      <c r="C234" s="123">
        <v>20325</v>
      </c>
      <c r="D234" s="123"/>
      <c r="E234" s="123"/>
      <c r="F234" s="123">
        <v>3995</v>
      </c>
      <c r="G234" s="123"/>
      <c r="H234" s="123"/>
      <c r="I234" s="123"/>
      <c r="J234" s="123"/>
      <c r="K234" s="123">
        <v>6375</v>
      </c>
      <c r="L234" s="123"/>
      <c r="M234" s="123">
        <v>5740</v>
      </c>
      <c r="N234" s="152"/>
      <c r="O234" s="123"/>
      <c r="P234" s="123">
        <v>15525</v>
      </c>
      <c r="Q234" s="123">
        <v>16750</v>
      </c>
      <c r="R234" s="123"/>
      <c r="S234" s="123">
        <v>16550</v>
      </c>
      <c r="T234" s="124"/>
      <c r="U234" s="152">
        <v>27820</v>
      </c>
      <c r="V234" s="123">
        <v>18000</v>
      </c>
      <c r="W234" s="123">
        <v>5008</v>
      </c>
      <c r="X234" s="152">
        <v>5765</v>
      </c>
      <c r="Y234" s="152">
        <v>8525</v>
      </c>
      <c r="Z234" s="152">
        <v>5120</v>
      </c>
      <c r="AA234" s="236">
        <f t="shared" si="3"/>
        <v>174658</v>
      </c>
    </row>
    <row r="235" spans="1:27" x14ac:dyDescent="0.4">
      <c r="A235" s="136">
        <v>43617</v>
      </c>
      <c r="B235" s="123"/>
      <c r="C235" s="123"/>
      <c r="D235" s="123"/>
      <c r="E235" s="123"/>
      <c r="F235" s="123"/>
      <c r="G235" s="123"/>
      <c r="H235" s="123"/>
      <c r="I235" s="123"/>
      <c r="J235" s="123"/>
      <c r="K235" s="123"/>
      <c r="L235" s="123"/>
      <c r="M235" s="123"/>
      <c r="N235" s="152"/>
      <c r="O235" s="123"/>
      <c r="P235" s="123"/>
      <c r="Q235" s="123"/>
      <c r="R235" s="123"/>
      <c r="S235" s="123"/>
      <c r="T235" s="124"/>
      <c r="U235" s="152"/>
      <c r="V235" s="123"/>
      <c r="W235" s="123"/>
      <c r="X235" s="152"/>
      <c r="Y235" s="152"/>
      <c r="Z235" s="152"/>
      <c r="AA235" s="236">
        <f t="shared" si="3"/>
        <v>0</v>
      </c>
    </row>
    <row r="236" spans="1:27" x14ac:dyDescent="0.4">
      <c r="A236" s="136">
        <v>43647</v>
      </c>
      <c r="B236" s="123"/>
      <c r="C236" s="123"/>
      <c r="D236" s="123"/>
      <c r="E236" s="123"/>
      <c r="F236" s="123"/>
      <c r="G236" s="123"/>
      <c r="H236" s="123"/>
      <c r="I236" s="123"/>
      <c r="J236" s="123"/>
      <c r="K236" s="123"/>
      <c r="L236" s="123"/>
      <c r="M236" s="123"/>
      <c r="N236" s="152"/>
      <c r="O236" s="123"/>
      <c r="P236" s="123"/>
      <c r="Q236" s="123"/>
      <c r="R236" s="123"/>
      <c r="S236" s="123"/>
      <c r="T236" s="124"/>
      <c r="U236" s="152"/>
      <c r="V236" s="123"/>
      <c r="W236" s="123"/>
      <c r="X236" s="152"/>
      <c r="Y236" s="152"/>
      <c r="Z236" s="152"/>
      <c r="AA236" s="236">
        <f t="shared" si="3"/>
        <v>0</v>
      </c>
    </row>
    <row r="237" spans="1:27" x14ac:dyDescent="0.4">
      <c r="A237" s="136">
        <v>43678</v>
      </c>
      <c r="B237" s="123">
        <v>19850</v>
      </c>
      <c r="C237" s="123">
        <v>18100</v>
      </c>
      <c r="D237" s="123"/>
      <c r="E237" s="123"/>
      <c r="F237" s="123">
        <v>4050</v>
      </c>
      <c r="G237" s="123"/>
      <c r="H237" s="123"/>
      <c r="I237" s="123"/>
      <c r="J237" s="123"/>
      <c r="K237" s="123">
        <v>6420</v>
      </c>
      <c r="L237" s="123"/>
      <c r="M237" s="123">
        <v>4320</v>
      </c>
      <c r="N237" s="152"/>
      <c r="O237" s="123"/>
      <c r="P237" s="123">
        <v>10080</v>
      </c>
      <c r="Q237" s="123">
        <v>16030</v>
      </c>
      <c r="R237" s="123"/>
      <c r="S237" s="123">
        <v>16680</v>
      </c>
      <c r="T237" s="124"/>
      <c r="U237" s="152">
        <v>27500</v>
      </c>
      <c r="V237" s="123">
        <v>20250</v>
      </c>
      <c r="W237" s="123">
        <v>4700</v>
      </c>
      <c r="X237" s="152">
        <v>5680</v>
      </c>
      <c r="Y237" s="152">
        <v>7500</v>
      </c>
      <c r="Z237" s="152">
        <v>4450</v>
      </c>
      <c r="AA237" s="236">
        <f t="shared" si="3"/>
        <v>165610</v>
      </c>
    </row>
    <row r="238" spans="1:27" x14ac:dyDescent="0.4">
      <c r="A238" s="136">
        <v>43709</v>
      </c>
      <c r="B238" s="123">
        <v>23030</v>
      </c>
      <c r="C238" s="123">
        <v>18884</v>
      </c>
      <c r="D238" s="123"/>
      <c r="E238" s="123"/>
      <c r="F238" s="123">
        <v>4065</v>
      </c>
      <c r="G238" s="123"/>
      <c r="H238" s="123"/>
      <c r="I238" s="123"/>
      <c r="J238" s="123"/>
      <c r="K238" s="123">
        <v>6515</v>
      </c>
      <c r="L238" s="123"/>
      <c r="M238" s="123">
        <v>4440</v>
      </c>
      <c r="N238" s="152"/>
      <c r="O238" s="123"/>
      <c r="P238" s="123">
        <v>10600</v>
      </c>
      <c r="Q238" s="123">
        <v>16150</v>
      </c>
      <c r="R238" s="123"/>
      <c r="S238" s="123">
        <v>16560</v>
      </c>
      <c r="T238" s="124"/>
      <c r="U238" s="152">
        <v>27730</v>
      </c>
      <c r="V238" s="123">
        <v>20525</v>
      </c>
      <c r="W238" s="123">
        <v>4420</v>
      </c>
      <c r="X238" s="152">
        <v>5600</v>
      </c>
      <c r="Y238" s="152">
        <v>8325</v>
      </c>
      <c r="Z238" s="152">
        <v>4130</v>
      </c>
      <c r="AA238" s="236">
        <f t="shared" si="3"/>
        <v>170974</v>
      </c>
    </row>
    <row r="239" spans="1:27" x14ac:dyDescent="0.4">
      <c r="A239" s="136">
        <v>43739</v>
      </c>
      <c r="B239" s="123">
        <v>20740</v>
      </c>
      <c r="C239" s="123">
        <v>18225</v>
      </c>
      <c r="D239" s="123"/>
      <c r="E239" s="123"/>
      <c r="F239" s="123">
        <v>4020</v>
      </c>
      <c r="G239" s="123"/>
      <c r="H239" s="123"/>
      <c r="I239" s="123"/>
      <c r="J239" s="123"/>
      <c r="K239" s="123">
        <v>6070</v>
      </c>
      <c r="L239" s="123"/>
      <c r="M239" s="123">
        <v>4520</v>
      </c>
      <c r="N239" s="152"/>
      <c r="O239" s="123"/>
      <c r="P239" s="123">
        <v>10535</v>
      </c>
      <c r="Q239" s="123">
        <v>16260</v>
      </c>
      <c r="R239" s="123"/>
      <c r="S239" s="123">
        <v>16415</v>
      </c>
      <c r="T239" s="124"/>
      <c r="U239" s="152">
        <v>27880</v>
      </c>
      <c r="V239" s="123">
        <v>19010</v>
      </c>
      <c r="W239" s="123">
        <v>4310</v>
      </c>
      <c r="X239" s="152">
        <v>5645</v>
      </c>
      <c r="Y239" s="152">
        <v>8430</v>
      </c>
      <c r="Z239" s="152">
        <v>4176</v>
      </c>
      <c r="AA239" s="236">
        <f t="shared" si="3"/>
        <v>166236</v>
      </c>
    </row>
    <row r="240" spans="1:27" x14ac:dyDescent="0.4">
      <c r="A240" s="136">
        <v>43770</v>
      </c>
      <c r="B240" s="123">
        <v>21250</v>
      </c>
      <c r="C240" s="123">
        <v>18375</v>
      </c>
      <c r="D240" s="123"/>
      <c r="E240" s="123"/>
      <c r="F240" s="123">
        <v>4005</v>
      </c>
      <c r="G240" s="123"/>
      <c r="H240" s="123"/>
      <c r="I240" s="123"/>
      <c r="J240" s="123"/>
      <c r="K240" s="123">
        <v>6002</v>
      </c>
      <c r="L240" s="123"/>
      <c r="M240" s="123">
        <v>4550</v>
      </c>
      <c r="N240" s="152"/>
      <c r="O240" s="123"/>
      <c r="P240" s="123">
        <v>10574</v>
      </c>
      <c r="Q240" s="123">
        <v>17010</v>
      </c>
      <c r="R240" s="123"/>
      <c r="S240" s="123">
        <v>16350</v>
      </c>
      <c r="T240" s="124"/>
      <c r="U240" s="152">
        <v>27930</v>
      </c>
      <c r="V240" s="123">
        <v>18050</v>
      </c>
      <c r="W240" s="123">
        <v>4370</v>
      </c>
      <c r="X240" s="152">
        <v>5615</v>
      </c>
      <c r="Y240" s="152">
        <v>8328</v>
      </c>
      <c r="Z240" s="152">
        <v>4110</v>
      </c>
      <c r="AA240" s="236">
        <f t="shared" si="3"/>
        <v>166519</v>
      </c>
    </row>
    <row r="241" spans="1:36" x14ac:dyDescent="0.4">
      <c r="A241" s="136">
        <v>43800</v>
      </c>
      <c r="B241" s="123">
        <v>21440</v>
      </c>
      <c r="C241" s="123">
        <v>18050</v>
      </c>
      <c r="D241" s="123"/>
      <c r="E241" s="123"/>
      <c r="F241" s="123">
        <v>4116</v>
      </c>
      <c r="G241" s="123"/>
      <c r="H241" s="123"/>
      <c r="I241" s="123"/>
      <c r="J241" s="123"/>
      <c r="K241" s="123">
        <v>5920</v>
      </c>
      <c r="L241" s="123"/>
      <c r="M241" s="123">
        <v>4500</v>
      </c>
      <c r="N241" s="152"/>
      <c r="O241" s="123"/>
      <c r="P241" s="123">
        <v>10580</v>
      </c>
      <c r="Q241" s="123">
        <v>17125</v>
      </c>
      <c r="R241" s="123"/>
      <c r="S241" s="123">
        <v>16430</v>
      </c>
      <c r="T241" s="124"/>
      <c r="U241" s="152">
        <v>27420</v>
      </c>
      <c r="V241" s="123">
        <v>19420</v>
      </c>
      <c r="W241" s="123">
        <v>4250</v>
      </c>
      <c r="X241" s="152">
        <v>5625</v>
      </c>
      <c r="Y241" s="152">
        <v>8276</v>
      </c>
      <c r="Z241" s="152">
        <v>4075</v>
      </c>
      <c r="AA241" s="236">
        <f t="shared" si="3"/>
        <v>167227</v>
      </c>
    </row>
    <row r="242" spans="1:36" x14ac:dyDescent="0.4">
      <c r="A242" s="136">
        <v>43831</v>
      </c>
      <c r="B242" s="123">
        <v>20228</v>
      </c>
      <c r="C242" s="123">
        <v>17128</v>
      </c>
      <c r="D242" s="123"/>
      <c r="E242" s="123"/>
      <c r="F242" s="123">
        <v>4235</v>
      </c>
      <c r="G242" s="123"/>
      <c r="H242" s="123"/>
      <c r="I242" s="123"/>
      <c r="J242" s="123"/>
      <c r="K242" s="123">
        <v>5985</v>
      </c>
      <c r="L242" s="123"/>
      <c r="M242" s="123">
        <v>4160</v>
      </c>
      <c r="N242" s="152"/>
      <c r="O242" s="123"/>
      <c r="P242" s="123">
        <v>9380</v>
      </c>
      <c r="Q242" s="123">
        <v>16264</v>
      </c>
      <c r="R242" s="123"/>
      <c r="S242" s="123">
        <v>15264</v>
      </c>
      <c r="T242" s="124"/>
      <c r="U242" s="152">
        <v>28224</v>
      </c>
      <c r="V242" s="123">
        <v>18720</v>
      </c>
      <c r="W242" s="123">
        <v>4060</v>
      </c>
      <c r="X242" s="152">
        <v>5770</v>
      </c>
      <c r="Y242" s="152">
        <v>5328</v>
      </c>
      <c r="Z242" s="152">
        <v>3950</v>
      </c>
      <c r="AA242" s="236">
        <f t="shared" si="3"/>
        <v>158696</v>
      </c>
    </row>
    <row r="243" spans="1:36" x14ac:dyDescent="0.4">
      <c r="A243" s="136">
        <v>43862</v>
      </c>
      <c r="B243" s="123">
        <v>21755</v>
      </c>
      <c r="C243" s="123">
        <v>16766</v>
      </c>
      <c r="D243" s="123"/>
      <c r="E243" s="123"/>
      <c r="F243" s="123">
        <v>4080</v>
      </c>
      <c r="G243" s="123"/>
      <c r="H243" s="123"/>
      <c r="I243" s="123"/>
      <c r="J243" s="123"/>
      <c r="K243" s="123">
        <v>6030</v>
      </c>
      <c r="L243" s="123"/>
      <c r="M243" s="123">
        <v>3906</v>
      </c>
      <c r="N243" s="152"/>
      <c r="O243" s="123"/>
      <c r="P243" s="123">
        <v>9262</v>
      </c>
      <c r="Q243" s="123">
        <v>16490</v>
      </c>
      <c r="R243" s="123"/>
      <c r="S243" s="123">
        <v>16980</v>
      </c>
      <c r="T243" s="124"/>
      <c r="U243" s="152">
        <v>29808</v>
      </c>
      <c r="V243" s="123">
        <v>19865</v>
      </c>
      <c r="W243" s="123">
        <v>3825</v>
      </c>
      <c r="X243" s="152">
        <v>5825</v>
      </c>
      <c r="Y243" s="152">
        <v>4876</v>
      </c>
      <c r="Z243" s="152">
        <v>4032</v>
      </c>
      <c r="AA243" s="236">
        <f t="shared" si="3"/>
        <v>163500</v>
      </c>
    </row>
    <row r="244" spans="1:36" x14ac:dyDescent="0.4">
      <c r="A244" s="136">
        <v>43891</v>
      </c>
      <c r="B244" s="123"/>
      <c r="C244" s="123"/>
      <c r="D244" s="123"/>
      <c r="E244" s="123"/>
      <c r="F244" s="123"/>
      <c r="G244" s="123"/>
      <c r="H244" s="123"/>
      <c r="I244" s="123"/>
      <c r="J244" s="123"/>
      <c r="K244" s="123"/>
      <c r="L244" s="123"/>
      <c r="M244" s="123"/>
      <c r="N244" s="152"/>
      <c r="O244" s="123"/>
      <c r="P244" s="123"/>
      <c r="Q244" s="123"/>
      <c r="R244" s="123"/>
      <c r="S244" s="123"/>
      <c r="T244" s="124"/>
      <c r="U244" s="152"/>
      <c r="V244" s="123"/>
      <c r="W244" s="123"/>
      <c r="X244" s="152"/>
      <c r="Y244" s="152"/>
      <c r="Z244" s="152"/>
      <c r="AA244" s="236">
        <f t="shared" si="3"/>
        <v>0</v>
      </c>
    </row>
    <row r="245" spans="1:36" x14ac:dyDescent="0.4">
      <c r="A245" s="136">
        <v>43922</v>
      </c>
      <c r="B245" s="123"/>
      <c r="C245" s="123"/>
      <c r="D245" s="123"/>
      <c r="E245" s="123"/>
      <c r="F245" s="123"/>
      <c r="G245" s="123"/>
      <c r="H245" s="123"/>
      <c r="I245" s="123"/>
      <c r="J245" s="123"/>
      <c r="K245" s="123"/>
      <c r="L245" s="123"/>
      <c r="M245" s="123"/>
      <c r="N245" s="152"/>
      <c r="O245" s="123"/>
      <c r="P245" s="123"/>
      <c r="Q245" s="123"/>
      <c r="R245" s="123"/>
      <c r="S245" s="123"/>
      <c r="T245" s="124"/>
      <c r="U245" s="152"/>
      <c r="V245" s="123"/>
      <c r="W245" s="123"/>
      <c r="X245" s="152"/>
      <c r="Y245" s="152"/>
      <c r="Z245" s="152"/>
      <c r="AA245" s="236">
        <f t="shared" si="3"/>
        <v>0</v>
      </c>
    </row>
    <row r="246" spans="1:36" x14ac:dyDescent="0.4">
      <c r="A246" s="136">
        <v>43952</v>
      </c>
      <c r="B246" s="123">
        <v>20945</v>
      </c>
      <c r="C246" s="123">
        <v>17035</v>
      </c>
      <c r="D246" s="123"/>
      <c r="E246" s="123"/>
      <c r="F246" s="123">
        <v>3972</v>
      </c>
      <c r="G246" s="123"/>
      <c r="H246" s="123"/>
      <c r="I246" s="123"/>
      <c r="J246" s="123"/>
      <c r="K246" s="123">
        <v>5895</v>
      </c>
      <c r="L246" s="123"/>
      <c r="M246" s="123">
        <v>3860</v>
      </c>
      <c r="N246" s="152"/>
      <c r="O246" s="123"/>
      <c r="P246" s="123">
        <v>10020</v>
      </c>
      <c r="Q246" s="123">
        <v>16330</v>
      </c>
      <c r="R246" s="123"/>
      <c r="S246" s="123">
        <v>17280</v>
      </c>
      <c r="T246" s="124"/>
      <c r="U246" s="152">
        <v>28224</v>
      </c>
      <c r="V246" s="123">
        <v>21745</v>
      </c>
      <c r="W246" s="123">
        <v>3875</v>
      </c>
      <c r="X246" s="152">
        <v>5783</v>
      </c>
      <c r="Y246" s="152">
        <v>3168</v>
      </c>
      <c r="Z246" s="152">
        <v>3312</v>
      </c>
      <c r="AA246" s="236">
        <f t="shared" si="3"/>
        <v>161444</v>
      </c>
    </row>
    <row r="247" spans="1:36" x14ac:dyDescent="0.4">
      <c r="A247" s="136">
        <v>43983</v>
      </c>
      <c r="B247" s="123">
        <v>16245</v>
      </c>
      <c r="C247" s="123">
        <v>15824</v>
      </c>
      <c r="D247" s="123"/>
      <c r="E247" s="123"/>
      <c r="F247" s="123">
        <v>3845</v>
      </c>
      <c r="G247" s="123"/>
      <c r="H247" s="123"/>
      <c r="I247" s="123"/>
      <c r="J247" s="123"/>
      <c r="K247" s="123">
        <v>6080</v>
      </c>
      <c r="L247" s="123"/>
      <c r="M247" s="123">
        <v>3920</v>
      </c>
      <c r="N247" s="152"/>
      <c r="O247" s="123"/>
      <c r="P247" s="123">
        <v>10470</v>
      </c>
      <c r="Q247" s="123">
        <v>17005</v>
      </c>
      <c r="R247" s="123"/>
      <c r="S247" s="123">
        <v>18320</v>
      </c>
      <c r="T247" s="124"/>
      <c r="U247" s="152">
        <v>29376</v>
      </c>
      <c r="V247" s="123">
        <v>22075</v>
      </c>
      <c r="W247" s="123">
        <v>3725</v>
      </c>
      <c r="X247" s="152">
        <v>5635</v>
      </c>
      <c r="Y247" s="152">
        <v>3432</v>
      </c>
      <c r="Z247" s="152">
        <v>3744</v>
      </c>
      <c r="AA247" s="236">
        <f t="shared" si="3"/>
        <v>159696</v>
      </c>
    </row>
    <row r="248" spans="1:36" x14ac:dyDescent="0.4">
      <c r="A248" s="136">
        <v>44013</v>
      </c>
      <c r="B248" s="123">
        <v>18020</v>
      </c>
      <c r="C248" s="123">
        <v>11730</v>
      </c>
      <c r="D248" s="123"/>
      <c r="E248" s="123"/>
      <c r="F248" s="123">
        <v>3710</v>
      </c>
      <c r="G248" s="123"/>
      <c r="H248" s="123"/>
      <c r="I248" s="123"/>
      <c r="J248" s="123"/>
      <c r="K248" s="123">
        <v>6160</v>
      </c>
      <c r="L248" s="123"/>
      <c r="M248" s="123">
        <v>3968</v>
      </c>
      <c r="N248" s="152"/>
      <c r="O248" s="123"/>
      <c r="P248" s="123">
        <v>10200</v>
      </c>
      <c r="Q248" s="123">
        <v>16620</v>
      </c>
      <c r="R248" s="123"/>
      <c r="S248" s="123">
        <v>18575</v>
      </c>
      <c r="T248" s="124"/>
      <c r="U248" s="152">
        <v>28520</v>
      </c>
      <c r="V248" s="123">
        <v>23430</v>
      </c>
      <c r="W248" s="123">
        <v>3675</v>
      </c>
      <c r="X248" s="152">
        <v>5485</v>
      </c>
      <c r="Y248" s="152">
        <v>5343</v>
      </c>
      <c r="Z248" s="152">
        <v>3825</v>
      </c>
      <c r="AA248" s="236">
        <f t="shared" si="3"/>
        <v>159261</v>
      </c>
    </row>
    <row r="249" spans="1:36" x14ac:dyDescent="0.4">
      <c r="A249" s="136">
        <v>44044</v>
      </c>
      <c r="B249" s="123">
        <v>79080</v>
      </c>
      <c r="C249" s="123">
        <v>6236</v>
      </c>
      <c r="D249" s="123"/>
      <c r="E249" s="123"/>
      <c r="F249" s="123">
        <v>3880</v>
      </c>
      <c r="G249" s="123"/>
      <c r="H249" s="123"/>
      <c r="I249" s="123"/>
      <c r="J249" s="123"/>
      <c r="K249" s="123">
        <v>6010</v>
      </c>
      <c r="L249" s="123"/>
      <c r="M249" s="123">
        <v>3930</v>
      </c>
      <c r="N249" s="152"/>
      <c r="O249" s="123"/>
      <c r="P249" s="123">
        <v>10080</v>
      </c>
      <c r="Q249" s="123">
        <v>14248</v>
      </c>
      <c r="R249" s="123"/>
      <c r="S249" s="123">
        <v>17325</v>
      </c>
      <c r="T249" s="124"/>
      <c r="U249" s="152">
        <v>28224</v>
      </c>
      <c r="V249" s="123">
        <v>24192</v>
      </c>
      <c r="W249" s="123">
        <v>3655</v>
      </c>
      <c r="X249" s="152">
        <v>5513</v>
      </c>
      <c r="Y249" s="152">
        <v>5450</v>
      </c>
      <c r="Z249" s="152">
        <v>3955</v>
      </c>
      <c r="AA249" s="236">
        <f t="shared" si="3"/>
        <v>211778</v>
      </c>
    </row>
    <row r="250" spans="1:36" x14ac:dyDescent="0.4">
      <c r="A250" s="136">
        <v>44075</v>
      </c>
      <c r="B250" s="123">
        <v>19662</v>
      </c>
      <c r="C250" s="123" t="s">
        <v>210</v>
      </c>
      <c r="D250" s="123"/>
      <c r="E250" s="123"/>
      <c r="F250" s="123">
        <v>3790</v>
      </c>
      <c r="G250" s="123"/>
      <c r="H250" s="123"/>
      <c r="I250" s="123"/>
      <c r="J250" s="123"/>
      <c r="K250" s="123">
        <v>5892</v>
      </c>
      <c r="L250" s="123"/>
      <c r="M250" s="123">
        <v>3945</v>
      </c>
      <c r="N250" s="152"/>
      <c r="O250" s="123"/>
      <c r="P250" s="123">
        <v>9800</v>
      </c>
      <c r="Q250" s="123">
        <v>13762</v>
      </c>
      <c r="R250" s="123"/>
      <c r="S250" s="123">
        <v>17560</v>
      </c>
      <c r="T250" s="124"/>
      <c r="U250" s="152">
        <v>27874</v>
      </c>
      <c r="V250" s="123">
        <v>24765</v>
      </c>
      <c r="W250" s="123">
        <v>3570</v>
      </c>
      <c r="X250" s="152">
        <v>5445</v>
      </c>
      <c r="Y250" s="152">
        <v>6504</v>
      </c>
      <c r="Z250" s="152">
        <v>3920</v>
      </c>
      <c r="AA250" s="236">
        <f t="shared" si="3"/>
        <v>146489</v>
      </c>
    </row>
    <row r="251" spans="1:36" x14ac:dyDescent="0.4">
      <c r="A251" s="136">
        <v>44105</v>
      </c>
      <c r="B251" s="123">
        <v>21007</v>
      </c>
      <c r="C251" s="123" t="s">
        <v>210</v>
      </c>
      <c r="D251" s="123"/>
      <c r="E251" s="123"/>
      <c r="F251" s="123">
        <v>3720</v>
      </c>
      <c r="G251" s="123"/>
      <c r="H251" s="123"/>
      <c r="I251" s="123"/>
      <c r="J251" s="123"/>
      <c r="K251" s="123">
        <v>5908</v>
      </c>
      <c r="L251" s="123"/>
      <c r="M251" s="123">
        <v>3880</v>
      </c>
      <c r="N251" s="152"/>
      <c r="O251" s="123"/>
      <c r="P251" s="123">
        <v>9744</v>
      </c>
      <c r="Q251" s="123">
        <v>11780</v>
      </c>
      <c r="R251" s="123"/>
      <c r="S251" s="123">
        <v>17030</v>
      </c>
      <c r="T251" s="124"/>
      <c r="U251" s="152">
        <v>28422</v>
      </c>
      <c r="V251" s="123">
        <v>23904</v>
      </c>
      <c r="W251" s="123">
        <v>3552</v>
      </c>
      <c r="X251" s="152">
        <v>5490</v>
      </c>
      <c r="Y251" s="152">
        <v>7632</v>
      </c>
      <c r="Z251" s="152">
        <v>3686</v>
      </c>
      <c r="AA251" s="236">
        <f t="shared" si="3"/>
        <v>145755</v>
      </c>
    </row>
    <row r="252" spans="1:36" x14ac:dyDescent="0.4">
      <c r="A252" s="136">
        <v>44136</v>
      </c>
      <c r="B252" s="123">
        <v>22608</v>
      </c>
      <c r="C252" s="123"/>
      <c r="D252" s="123"/>
      <c r="E252" s="123"/>
      <c r="F252" s="123">
        <v>3626</v>
      </c>
      <c r="G252" s="123"/>
      <c r="H252" s="123"/>
      <c r="I252" s="123"/>
      <c r="J252" s="123"/>
      <c r="K252" s="123">
        <v>5965</v>
      </c>
      <c r="L252" s="123"/>
      <c r="M252" s="123">
        <v>3810</v>
      </c>
      <c r="N252" s="152"/>
      <c r="O252" s="123"/>
      <c r="P252" s="123">
        <v>9690</v>
      </c>
      <c r="Q252" s="123">
        <v>9868</v>
      </c>
      <c r="R252" s="123"/>
      <c r="S252" s="123">
        <v>17784</v>
      </c>
      <c r="T252" s="124"/>
      <c r="U252" s="152">
        <v>27792</v>
      </c>
      <c r="V252" s="123">
        <v>24180</v>
      </c>
      <c r="W252" s="123">
        <v>3440</v>
      </c>
      <c r="X252" s="152">
        <v>5455</v>
      </c>
      <c r="Y252" s="152">
        <v>8504</v>
      </c>
      <c r="Z252" s="152">
        <v>3710</v>
      </c>
      <c r="AA252" s="236">
        <f t="shared" si="3"/>
        <v>146432</v>
      </c>
    </row>
    <row r="253" spans="1:36" x14ac:dyDescent="0.4">
      <c r="A253" s="142">
        <v>44166</v>
      </c>
      <c r="B253" s="143">
        <v>22032</v>
      </c>
      <c r="C253" s="143"/>
      <c r="D253" s="143"/>
      <c r="E253" s="143"/>
      <c r="F253" s="143">
        <v>3592</v>
      </c>
      <c r="G253" s="143"/>
      <c r="H253" s="143"/>
      <c r="I253" s="143"/>
      <c r="J253" s="143"/>
      <c r="K253" s="143">
        <v>5947</v>
      </c>
      <c r="L253" s="143"/>
      <c r="M253" s="143">
        <v>3843</v>
      </c>
      <c r="N253" s="153"/>
      <c r="O253" s="143"/>
      <c r="P253" s="143">
        <v>9665</v>
      </c>
      <c r="Q253" s="143">
        <v>13712</v>
      </c>
      <c r="R253" s="143"/>
      <c r="S253" s="143">
        <v>17280</v>
      </c>
      <c r="T253" s="144"/>
      <c r="U253" s="153">
        <v>27828</v>
      </c>
      <c r="V253" s="143">
        <v>24912</v>
      </c>
      <c r="W253" s="143">
        <v>3465</v>
      </c>
      <c r="X253" s="153">
        <v>5520</v>
      </c>
      <c r="Y253" s="153">
        <v>9080</v>
      </c>
      <c r="Z253" s="153">
        <v>3784</v>
      </c>
      <c r="AA253" s="237">
        <f t="shared" si="3"/>
        <v>150660</v>
      </c>
    </row>
    <row r="254" spans="1:36" x14ac:dyDescent="0.4">
      <c r="A254" s="125"/>
      <c r="B254" s="126"/>
      <c r="C254" s="126"/>
      <c r="D254" s="126"/>
      <c r="E254" s="126"/>
      <c r="F254" s="126"/>
      <c r="G254" s="126"/>
      <c r="H254" s="126"/>
      <c r="I254" s="126"/>
      <c r="J254" s="126"/>
      <c r="K254" s="126"/>
      <c r="L254" s="126"/>
      <c r="M254" s="126"/>
      <c r="N254" s="159"/>
      <c r="O254" s="126"/>
      <c r="P254" s="126"/>
      <c r="Q254" s="126"/>
      <c r="R254" s="126"/>
      <c r="S254" s="123"/>
      <c r="T254" s="123"/>
      <c r="U254" s="152"/>
      <c r="V254" s="123"/>
      <c r="W254" s="123"/>
      <c r="X254" s="152"/>
      <c r="Y254" s="152"/>
      <c r="Z254" s="152"/>
      <c r="AA254" s="236">
        <f t="shared" si="3"/>
        <v>0</v>
      </c>
      <c r="AB254" s="123"/>
    </row>
    <row r="255" spans="1:36" x14ac:dyDescent="0.4">
      <c r="A255" s="125">
        <v>44348</v>
      </c>
      <c r="B255" s="127">
        <v>28521.428571428572</v>
      </c>
      <c r="C255" s="123"/>
      <c r="D255" s="131">
        <v>11818.571428571429</v>
      </c>
      <c r="E255" s="123"/>
      <c r="F255" s="131">
        <v>0</v>
      </c>
      <c r="G255" s="123"/>
      <c r="H255" s="131">
        <v>0</v>
      </c>
      <c r="I255" s="123"/>
      <c r="J255" s="123"/>
      <c r="K255" s="123"/>
      <c r="L255" s="123"/>
      <c r="M255" s="129">
        <v>0</v>
      </c>
      <c r="N255" s="152"/>
      <c r="O255" s="123"/>
      <c r="P255" s="131">
        <v>7802.8571428571431</v>
      </c>
      <c r="Q255" s="131">
        <v>12075.714285714286</v>
      </c>
      <c r="R255" s="123"/>
      <c r="S255" s="129">
        <v>11301.428571428571</v>
      </c>
      <c r="T255" s="123"/>
      <c r="U255" s="155">
        <v>12868.571428571429</v>
      </c>
      <c r="V255" s="131">
        <v>11155.714285714286</v>
      </c>
      <c r="W255" s="129">
        <v>940</v>
      </c>
      <c r="X255" s="152"/>
      <c r="Y255" s="152"/>
      <c r="Z255" s="156">
        <v>0</v>
      </c>
      <c r="AA255" s="236">
        <f t="shared" si="3"/>
        <v>96484.285714285725</v>
      </c>
      <c r="AB255" s="129">
        <v>104034.28571428572</v>
      </c>
      <c r="AJ255" s="131">
        <v>7550</v>
      </c>
    </row>
    <row r="256" spans="1:36" x14ac:dyDescent="0.4">
      <c r="A256" s="125">
        <v>44355</v>
      </c>
      <c r="B256" s="127">
        <v>28892.857142857141</v>
      </c>
      <c r="C256" s="123"/>
      <c r="D256" s="131">
        <v>11457.142857142857</v>
      </c>
      <c r="E256" s="123"/>
      <c r="F256" s="131">
        <v>0</v>
      </c>
      <c r="G256" s="123"/>
      <c r="H256" s="131">
        <v>0</v>
      </c>
      <c r="I256" s="123"/>
      <c r="J256" s="123"/>
      <c r="K256" s="123"/>
      <c r="L256" s="123"/>
      <c r="M256" s="129">
        <v>0</v>
      </c>
      <c r="N256" s="152"/>
      <c r="O256" s="123"/>
      <c r="P256" s="131">
        <v>8628.5714285714294</v>
      </c>
      <c r="Q256" s="131">
        <v>12191.428571428571</v>
      </c>
      <c r="R256" s="123"/>
      <c r="S256" s="129">
        <v>10917.142857142857</v>
      </c>
      <c r="T256" s="123"/>
      <c r="U256" s="155">
        <v>11728.571428571429</v>
      </c>
      <c r="V256" s="131">
        <v>11224.285714285714</v>
      </c>
      <c r="W256" s="129">
        <v>937.14285714285711</v>
      </c>
      <c r="X256" s="152"/>
      <c r="Y256" s="152"/>
      <c r="Z256" s="156">
        <v>0</v>
      </c>
      <c r="AA256" s="236">
        <f t="shared" si="3"/>
        <v>95977.142857142855</v>
      </c>
      <c r="AB256" s="129">
        <v>103375.71428571429</v>
      </c>
      <c r="AJ256" s="131">
        <v>7398.5714285714284</v>
      </c>
    </row>
    <row r="257" spans="1:36" x14ac:dyDescent="0.4">
      <c r="A257" s="125">
        <v>44362</v>
      </c>
      <c r="B257" s="127">
        <v>28675.714285714286</v>
      </c>
      <c r="C257" s="123"/>
      <c r="D257" s="131">
        <v>10965.714285714286</v>
      </c>
      <c r="E257" s="123"/>
      <c r="F257" s="131">
        <v>0</v>
      </c>
      <c r="G257" s="123"/>
      <c r="H257" s="131">
        <v>0</v>
      </c>
      <c r="I257" s="123"/>
      <c r="J257" s="123"/>
      <c r="K257" s="123"/>
      <c r="L257" s="123"/>
      <c r="M257" s="129">
        <v>0</v>
      </c>
      <c r="N257" s="152"/>
      <c r="O257" s="123"/>
      <c r="P257" s="131">
        <v>9527.1428571428569</v>
      </c>
      <c r="Q257" s="131">
        <v>12371.428571428571</v>
      </c>
      <c r="R257" s="123"/>
      <c r="S257" s="129">
        <v>10987.142857142857</v>
      </c>
      <c r="T257" s="123"/>
      <c r="U257" s="155">
        <v>10622.857142857143</v>
      </c>
      <c r="V257" s="131">
        <v>11297.142857142857</v>
      </c>
      <c r="W257" s="129">
        <v>942.85714285714289</v>
      </c>
      <c r="X257" s="152"/>
      <c r="Y257" s="152"/>
      <c r="Z257" s="156">
        <v>0</v>
      </c>
      <c r="AA257" s="236">
        <f t="shared" si="3"/>
        <v>95390</v>
      </c>
      <c r="AB257" s="129">
        <v>102682.85714285714</v>
      </c>
      <c r="AJ257" s="131">
        <v>7292.8571428571431</v>
      </c>
    </row>
    <row r="258" spans="1:36" x14ac:dyDescent="0.4">
      <c r="A258" s="125">
        <v>44369</v>
      </c>
      <c r="B258" s="127">
        <v>27878.571428571428</v>
      </c>
      <c r="C258" s="123"/>
      <c r="D258" s="131">
        <v>10400</v>
      </c>
      <c r="E258" s="123"/>
      <c r="F258" s="131">
        <v>0</v>
      </c>
      <c r="G258" s="123"/>
      <c r="H258" s="131">
        <v>0</v>
      </c>
      <c r="I258" s="123"/>
      <c r="J258" s="123"/>
      <c r="K258" s="123"/>
      <c r="L258" s="123"/>
      <c r="M258" s="129">
        <v>0</v>
      </c>
      <c r="N258" s="152"/>
      <c r="O258" s="123"/>
      <c r="P258" s="131">
        <v>9088.5714285714294</v>
      </c>
      <c r="Q258" s="131">
        <v>12265.714285714286</v>
      </c>
      <c r="R258" s="123"/>
      <c r="S258" s="129">
        <v>16585.714285714286</v>
      </c>
      <c r="T258" s="123"/>
      <c r="U258" s="155">
        <v>9784.2857142857138</v>
      </c>
      <c r="V258" s="131">
        <v>11198.571428571429</v>
      </c>
      <c r="W258" s="129">
        <v>914.28571428571433</v>
      </c>
      <c r="X258" s="152"/>
      <c r="Y258" s="152"/>
      <c r="Z258" s="156">
        <v>0</v>
      </c>
      <c r="AA258" s="236">
        <f t="shared" si="3"/>
        <v>98115.71428571429</v>
      </c>
      <c r="AB258" s="129">
        <v>105132.85714285714</v>
      </c>
      <c r="AJ258" s="131">
        <v>7017.1428571428569</v>
      </c>
    </row>
    <row r="259" spans="1:36" x14ac:dyDescent="0.4">
      <c r="A259" s="125">
        <v>44376</v>
      </c>
      <c r="B259" s="127">
        <v>7057.1428571428569</v>
      </c>
      <c r="C259" s="123"/>
      <c r="D259" s="131">
        <v>9991.4285714285706</v>
      </c>
      <c r="E259" s="123"/>
      <c r="F259" s="131">
        <v>0</v>
      </c>
      <c r="G259" s="123"/>
      <c r="H259" s="131">
        <v>0</v>
      </c>
      <c r="I259" s="123"/>
      <c r="J259" s="123"/>
      <c r="K259" s="123"/>
      <c r="L259" s="123"/>
      <c r="M259" s="129">
        <v>0</v>
      </c>
      <c r="N259" s="152"/>
      <c r="O259" s="123"/>
      <c r="P259" s="131">
        <v>9260</v>
      </c>
      <c r="Q259" s="131">
        <v>11835.714285714286</v>
      </c>
      <c r="R259" s="123"/>
      <c r="S259" s="129">
        <v>5221.4285714285716</v>
      </c>
      <c r="T259" s="123"/>
      <c r="U259" s="155">
        <v>10692.857142857143</v>
      </c>
      <c r="V259" s="131">
        <v>11127.142857142857</v>
      </c>
      <c r="W259" s="129">
        <v>418.57142857142856</v>
      </c>
      <c r="X259" s="152"/>
      <c r="Y259" s="152"/>
      <c r="Z259" s="156">
        <v>0</v>
      </c>
      <c r="AA259" s="236">
        <f t="shared" si="3"/>
        <v>65604.28571428571</v>
      </c>
      <c r="AB259" s="129">
        <v>72508.57142857142</v>
      </c>
      <c r="AJ259" s="131">
        <v>6904.2857142857147</v>
      </c>
    </row>
    <row r="260" spans="1:36" x14ac:dyDescent="0.4">
      <c r="A260" s="125">
        <v>44383</v>
      </c>
      <c r="B260" s="127">
        <v>0</v>
      </c>
      <c r="C260" s="123"/>
      <c r="D260" s="131">
        <v>9000</v>
      </c>
      <c r="E260" s="123"/>
      <c r="F260" s="131">
        <v>0</v>
      </c>
      <c r="G260" s="123"/>
      <c r="H260" s="131">
        <v>0</v>
      </c>
      <c r="I260" s="123"/>
      <c r="J260" s="123"/>
      <c r="K260" s="123"/>
      <c r="L260" s="123"/>
      <c r="M260" s="129">
        <v>0</v>
      </c>
      <c r="N260" s="152"/>
      <c r="O260" s="123"/>
      <c r="P260" s="131">
        <v>9500</v>
      </c>
      <c r="Q260" s="131">
        <v>11541.428571428571</v>
      </c>
      <c r="R260" s="123"/>
      <c r="S260" s="129">
        <v>10864.285714285714</v>
      </c>
      <c r="T260" s="123"/>
      <c r="U260" s="155">
        <v>11962.857142857143</v>
      </c>
      <c r="V260" s="131">
        <v>10971.428571428571</v>
      </c>
      <c r="W260" s="129">
        <v>0</v>
      </c>
      <c r="X260" s="152"/>
      <c r="Y260" s="152"/>
      <c r="Z260" s="156">
        <v>0</v>
      </c>
      <c r="AA260" s="236">
        <f t="shared" si="3"/>
        <v>63840.000000000007</v>
      </c>
      <c r="AB260" s="129">
        <v>70124.285714285725</v>
      </c>
      <c r="AJ260" s="131">
        <v>6284.2857142857147</v>
      </c>
    </row>
    <row r="261" spans="1:36" x14ac:dyDescent="0.4">
      <c r="A261" s="125">
        <v>44390</v>
      </c>
      <c r="B261" s="127">
        <v>0</v>
      </c>
      <c r="C261" s="123"/>
      <c r="D261" s="131">
        <v>8191.4285714285716</v>
      </c>
      <c r="E261" s="123"/>
      <c r="F261" s="131">
        <v>0</v>
      </c>
      <c r="G261" s="123"/>
      <c r="H261" s="131">
        <v>0</v>
      </c>
      <c r="I261" s="123"/>
      <c r="J261" s="123"/>
      <c r="K261" s="123"/>
      <c r="L261" s="123"/>
      <c r="M261" s="129">
        <v>0</v>
      </c>
      <c r="N261" s="152"/>
      <c r="O261" s="123"/>
      <c r="P261" s="131">
        <v>9150</v>
      </c>
      <c r="Q261" s="131">
        <v>11504.285714285714</v>
      </c>
      <c r="R261" s="123"/>
      <c r="S261" s="129">
        <v>9457.1428571428569</v>
      </c>
      <c r="T261" s="123"/>
      <c r="U261" s="155">
        <v>12398.571428571429</v>
      </c>
      <c r="V261" s="131">
        <v>10872.857142857143</v>
      </c>
      <c r="W261" s="129">
        <v>1931.4285714285713</v>
      </c>
      <c r="X261" s="152"/>
      <c r="Y261" s="152"/>
      <c r="Z261" s="156">
        <v>0</v>
      </c>
      <c r="AA261" s="236">
        <f t="shared" ref="AA261:AA323" si="4">SUM(B261:Z261)</f>
        <v>63505.71428571429</v>
      </c>
      <c r="AB261" s="129">
        <v>70234.285714285725</v>
      </c>
      <c r="AJ261" s="131">
        <v>6728.5714285714284</v>
      </c>
    </row>
    <row r="262" spans="1:36" x14ac:dyDescent="0.4">
      <c r="A262" s="125">
        <v>44397</v>
      </c>
      <c r="B262" s="127">
        <v>0</v>
      </c>
      <c r="C262" s="123"/>
      <c r="D262" s="131">
        <v>7592.8571428571431</v>
      </c>
      <c r="E262" s="123"/>
      <c r="F262" s="131">
        <v>0</v>
      </c>
      <c r="G262" s="123"/>
      <c r="H262" s="131">
        <v>0</v>
      </c>
      <c r="I262" s="123"/>
      <c r="J262" s="123"/>
      <c r="K262" s="123"/>
      <c r="L262" s="123"/>
      <c r="M262" s="129">
        <v>0</v>
      </c>
      <c r="N262" s="152"/>
      <c r="O262" s="123"/>
      <c r="P262" s="131">
        <v>9452.8571428571431</v>
      </c>
      <c r="Q262" s="131">
        <v>11680</v>
      </c>
      <c r="R262" s="123"/>
      <c r="S262" s="129">
        <v>12191.428571428571</v>
      </c>
      <c r="T262" s="123"/>
      <c r="U262" s="155">
        <v>6442.8571428571431</v>
      </c>
      <c r="V262" s="131">
        <v>10401.428571428571</v>
      </c>
      <c r="W262" s="129">
        <v>1860</v>
      </c>
      <c r="X262" s="152"/>
      <c r="Y262" s="152"/>
      <c r="Z262" s="156">
        <v>0</v>
      </c>
      <c r="AA262" s="236">
        <f t="shared" si="4"/>
        <v>59621.428571428572</v>
      </c>
      <c r="AB262" s="129">
        <v>60204.285714285717</v>
      </c>
      <c r="AJ262" s="131">
        <v>582.85714285714289</v>
      </c>
    </row>
    <row r="263" spans="1:36" x14ac:dyDescent="0.4">
      <c r="A263" s="125">
        <v>44404</v>
      </c>
      <c r="B263" s="127">
        <v>0</v>
      </c>
      <c r="C263" s="123"/>
      <c r="D263" s="131">
        <v>7320</v>
      </c>
      <c r="E263" s="123"/>
      <c r="F263" s="131">
        <v>0</v>
      </c>
      <c r="G263" s="123"/>
      <c r="H263" s="131">
        <v>0</v>
      </c>
      <c r="I263" s="123"/>
      <c r="J263" s="123"/>
      <c r="K263" s="123"/>
      <c r="L263" s="123"/>
      <c r="M263" s="129">
        <v>0</v>
      </c>
      <c r="N263" s="152"/>
      <c r="O263" s="123"/>
      <c r="P263" s="131">
        <v>8782.8571428571431</v>
      </c>
      <c r="Q263" s="131">
        <v>10412.857142857143</v>
      </c>
      <c r="R263" s="123"/>
      <c r="S263" s="129">
        <v>9907.1428571428569</v>
      </c>
      <c r="T263" s="123"/>
      <c r="U263" s="155">
        <v>3348.5714285714284</v>
      </c>
      <c r="V263" s="131">
        <v>9542.8571428571431</v>
      </c>
      <c r="W263" s="129">
        <v>51.428571428571431</v>
      </c>
      <c r="X263" s="152"/>
      <c r="Y263" s="152"/>
      <c r="Z263" s="156">
        <v>0</v>
      </c>
      <c r="AA263" s="236">
        <f t="shared" si="4"/>
        <v>49365.71428571429</v>
      </c>
      <c r="AB263" s="129">
        <v>60747.142857142862</v>
      </c>
      <c r="AJ263" s="131">
        <v>11381.428571428571</v>
      </c>
    </row>
    <row r="264" spans="1:36" x14ac:dyDescent="0.4">
      <c r="A264" s="125">
        <v>44411</v>
      </c>
      <c r="B264" s="127">
        <v>0</v>
      </c>
      <c r="C264" s="123"/>
      <c r="D264" s="131">
        <v>8632.8571428571431</v>
      </c>
      <c r="E264" s="123"/>
      <c r="F264" s="131">
        <v>0</v>
      </c>
      <c r="G264" s="123"/>
      <c r="H264" s="131">
        <v>0</v>
      </c>
      <c r="I264" s="123"/>
      <c r="J264" s="123"/>
      <c r="K264" s="123"/>
      <c r="L264" s="123"/>
      <c r="M264" s="129">
        <v>0</v>
      </c>
      <c r="N264" s="152"/>
      <c r="O264" s="123"/>
      <c r="P264" s="131">
        <v>10901.428571428571</v>
      </c>
      <c r="Q264" s="131">
        <v>12582.857142857143</v>
      </c>
      <c r="R264" s="123"/>
      <c r="S264" s="129">
        <v>10275.714285714286</v>
      </c>
      <c r="T264" s="123"/>
      <c r="U264" s="155">
        <v>480</v>
      </c>
      <c r="V264" s="131">
        <v>11224.285714285714</v>
      </c>
      <c r="W264" s="129">
        <v>967.14285714285711</v>
      </c>
      <c r="X264" s="152"/>
      <c r="Y264" s="152"/>
      <c r="Z264" s="156">
        <v>0</v>
      </c>
      <c r="AA264" s="236">
        <f t="shared" si="4"/>
        <v>55064.28571428571</v>
      </c>
      <c r="AB264" s="129">
        <v>61671.428571428565</v>
      </c>
      <c r="AJ264" s="131">
        <v>6607.1428571428569</v>
      </c>
    </row>
    <row r="265" spans="1:36" x14ac:dyDescent="0.4">
      <c r="A265" s="125">
        <v>44418</v>
      </c>
      <c r="B265" s="127">
        <v>15901.428571428571</v>
      </c>
      <c r="C265" s="123"/>
      <c r="D265" s="131">
        <v>7825.7142857142853</v>
      </c>
      <c r="E265" s="123"/>
      <c r="F265" s="131">
        <v>0</v>
      </c>
      <c r="G265" s="123"/>
      <c r="H265" s="131">
        <v>0</v>
      </c>
      <c r="I265" s="123"/>
      <c r="J265" s="123"/>
      <c r="K265" s="123"/>
      <c r="L265" s="123"/>
      <c r="M265" s="129">
        <v>0</v>
      </c>
      <c r="N265" s="152"/>
      <c r="O265" s="123"/>
      <c r="P265" s="131">
        <v>9737.1428571428569</v>
      </c>
      <c r="Q265" s="131">
        <v>11868.571428571429</v>
      </c>
      <c r="R265" s="123"/>
      <c r="S265" s="129">
        <v>12160</v>
      </c>
      <c r="T265" s="123"/>
      <c r="U265" s="155">
        <v>5854.2857142857147</v>
      </c>
      <c r="V265" s="131">
        <v>8065.7142857142853</v>
      </c>
      <c r="W265" s="129">
        <v>885.71428571428567</v>
      </c>
      <c r="X265" s="152"/>
      <c r="Y265" s="152"/>
      <c r="Z265" s="156">
        <v>0</v>
      </c>
      <c r="AA265" s="236">
        <f t="shared" si="4"/>
        <v>72298.571428571435</v>
      </c>
      <c r="AB265" s="129">
        <v>111305.71428571429</v>
      </c>
      <c r="AJ265" s="131">
        <v>6080</v>
      </c>
    </row>
    <row r="266" spans="1:36" x14ac:dyDescent="0.4">
      <c r="A266" s="125">
        <v>44425</v>
      </c>
      <c r="B266" s="127">
        <v>48685.714285714283</v>
      </c>
      <c r="C266" s="123"/>
      <c r="D266" s="131">
        <v>7648.5714285714284</v>
      </c>
      <c r="E266" s="123"/>
      <c r="F266" s="131">
        <v>0</v>
      </c>
      <c r="G266" s="123"/>
      <c r="H266" s="131">
        <v>0</v>
      </c>
      <c r="I266" s="123"/>
      <c r="J266" s="123"/>
      <c r="K266" s="123"/>
      <c r="L266" s="123"/>
      <c r="M266" s="129">
        <v>0</v>
      </c>
      <c r="N266" s="152"/>
      <c r="O266" s="123"/>
      <c r="P266" s="131">
        <v>9008.5714285714294</v>
      </c>
      <c r="Q266" s="131">
        <v>12431.428571428571</v>
      </c>
      <c r="R266" s="123"/>
      <c r="S266" s="129">
        <v>10778.571428571429</v>
      </c>
      <c r="T266" s="123"/>
      <c r="U266" s="155">
        <v>7780</v>
      </c>
      <c r="V266" s="131">
        <v>8065.7142857142853</v>
      </c>
      <c r="W266" s="129">
        <v>874.28571428571433</v>
      </c>
      <c r="X266" s="152"/>
      <c r="Y266" s="152"/>
      <c r="Z266" s="156">
        <v>0</v>
      </c>
      <c r="AA266" s="236">
        <f t="shared" si="4"/>
        <v>105272.85714285714</v>
      </c>
      <c r="AB266" s="129">
        <v>111305.71428571429</v>
      </c>
      <c r="AJ266" s="131">
        <v>6032.8571428571431</v>
      </c>
    </row>
    <row r="267" spans="1:36" x14ac:dyDescent="0.4">
      <c r="A267" s="125">
        <v>44432</v>
      </c>
      <c r="B267" s="130">
        <v>13808.571428571429</v>
      </c>
      <c r="C267" s="123"/>
      <c r="D267" s="131">
        <v>7540</v>
      </c>
      <c r="E267" s="123"/>
      <c r="F267" s="131">
        <v>0</v>
      </c>
      <c r="G267" s="123"/>
      <c r="H267" s="131">
        <v>0</v>
      </c>
      <c r="I267" s="123"/>
      <c r="J267" s="123"/>
      <c r="K267" s="123"/>
      <c r="L267" s="123"/>
      <c r="M267" s="131">
        <v>0</v>
      </c>
      <c r="N267" s="152"/>
      <c r="O267" s="123"/>
      <c r="P267" s="131">
        <v>8761.4285714285706</v>
      </c>
      <c r="Q267" s="131">
        <v>11420</v>
      </c>
      <c r="R267" s="123"/>
      <c r="S267" s="131">
        <v>10742.857142857143</v>
      </c>
      <c r="T267" s="123"/>
      <c r="U267" s="155">
        <v>6017.1428571428569</v>
      </c>
      <c r="V267" s="131">
        <v>14927.142857142857</v>
      </c>
      <c r="W267" s="131">
        <v>897.14285714285711</v>
      </c>
      <c r="X267" s="152"/>
      <c r="Y267" s="152"/>
      <c r="Z267" s="155">
        <v>608550</v>
      </c>
      <c r="AA267" s="236">
        <f t="shared" si="4"/>
        <v>682664.28571428568</v>
      </c>
      <c r="AB267" s="129">
        <v>70531.428571428565</v>
      </c>
      <c r="AJ267" s="131">
        <v>6531.4285714285716</v>
      </c>
    </row>
    <row r="268" spans="1:36" x14ac:dyDescent="0.4">
      <c r="A268" s="125">
        <v>44439</v>
      </c>
      <c r="B268" s="130">
        <v>520</v>
      </c>
      <c r="C268" s="123"/>
      <c r="D268" s="131">
        <v>7498.5714285714284</v>
      </c>
      <c r="E268" s="123"/>
      <c r="F268" s="131">
        <v>0</v>
      </c>
      <c r="G268" s="123"/>
      <c r="H268" s="131">
        <v>0</v>
      </c>
      <c r="I268" s="123"/>
      <c r="J268" s="123"/>
      <c r="K268" s="123"/>
      <c r="L268" s="123"/>
      <c r="M268" s="131">
        <v>0</v>
      </c>
      <c r="N268" s="152"/>
      <c r="O268" s="123"/>
      <c r="P268" s="131">
        <v>9815.7142857142862</v>
      </c>
      <c r="Q268" s="131">
        <v>11091.428571428571</v>
      </c>
      <c r="R268" s="123"/>
      <c r="S268" s="131">
        <v>10670</v>
      </c>
      <c r="T268" s="123"/>
      <c r="U268" s="155">
        <v>4531.4285714285716</v>
      </c>
      <c r="V268" s="131">
        <v>14371.428571428571</v>
      </c>
      <c r="W268" s="131">
        <v>835.71428571428567</v>
      </c>
      <c r="X268" s="152"/>
      <c r="Y268" s="152"/>
      <c r="Z268" s="155">
        <v>5772.8571428571431</v>
      </c>
      <c r="AA268" s="236">
        <f t="shared" si="4"/>
        <v>65107.142857142855</v>
      </c>
      <c r="AB268" s="129">
        <v>70531.428571428565</v>
      </c>
      <c r="AJ268" s="131">
        <v>5424.2857142857147</v>
      </c>
    </row>
    <row r="269" spans="1:36" x14ac:dyDescent="0.4">
      <c r="A269" s="125">
        <v>44446</v>
      </c>
      <c r="B269" s="130">
        <v>0</v>
      </c>
      <c r="C269" s="123"/>
      <c r="D269" s="131">
        <v>7278.5714285714284</v>
      </c>
      <c r="E269" s="123"/>
      <c r="F269" s="131">
        <v>0</v>
      </c>
      <c r="G269" s="123"/>
      <c r="H269" s="131">
        <v>0</v>
      </c>
      <c r="I269" s="123"/>
      <c r="J269" s="123"/>
      <c r="K269" s="123"/>
      <c r="L269" s="123"/>
      <c r="M269" s="131">
        <v>0</v>
      </c>
      <c r="N269" s="152"/>
      <c r="O269" s="123"/>
      <c r="P269" s="131">
        <v>9169</v>
      </c>
      <c r="Q269" s="131">
        <v>11097.142857142857</v>
      </c>
      <c r="R269" s="123"/>
      <c r="S269" s="131">
        <v>10645.714285714286</v>
      </c>
      <c r="T269" s="123"/>
      <c r="U269" s="155">
        <v>2872.8571428571427</v>
      </c>
      <c r="V269" s="131">
        <v>14542.857142857143</v>
      </c>
      <c r="W269" s="131">
        <v>862.85714285714289</v>
      </c>
      <c r="X269" s="152"/>
      <c r="Y269" s="152"/>
      <c r="Z269" s="155">
        <v>8484.2857142857138</v>
      </c>
      <c r="AA269" s="236">
        <f t="shared" si="4"/>
        <v>64953.28571428571</v>
      </c>
      <c r="AB269" s="129">
        <v>70503.28571428571</v>
      </c>
      <c r="AJ269" s="131">
        <v>5550</v>
      </c>
    </row>
    <row r="270" spans="1:36" x14ac:dyDescent="0.4">
      <c r="A270" s="125">
        <v>44453</v>
      </c>
      <c r="B270" s="130">
        <v>6391.4285714285716</v>
      </c>
      <c r="C270" s="123"/>
      <c r="D270" s="131">
        <v>7187.1428571428569</v>
      </c>
      <c r="E270" s="123"/>
      <c r="F270" s="131">
        <v>0</v>
      </c>
      <c r="G270" s="123"/>
      <c r="H270" s="131">
        <v>0</v>
      </c>
      <c r="I270" s="123"/>
      <c r="J270" s="123"/>
      <c r="K270" s="123"/>
      <c r="L270" s="123"/>
      <c r="M270" s="131">
        <v>0</v>
      </c>
      <c r="N270" s="152"/>
      <c r="O270" s="123"/>
      <c r="P270" s="131">
        <v>11466.571428571429</v>
      </c>
      <c r="Q270" s="131">
        <v>11584.285714285714</v>
      </c>
      <c r="R270" s="123"/>
      <c r="S270" s="131">
        <v>10048.571428571429</v>
      </c>
      <c r="T270" s="123"/>
      <c r="U270" s="155">
        <v>3734.2857142857142</v>
      </c>
      <c r="V270" s="137">
        <v>17467.142857142859</v>
      </c>
      <c r="W270" s="131">
        <v>852.85714285714289</v>
      </c>
      <c r="X270" s="152"/>
      <c r="Y270" s="152"/>
      <c r="Z270" s="155">
        <v>9124.2857142857138</v>
      </c>
      <c r="AA270" s="236">
        <f t="shared" si="4"/>
        <v>77856.57142857142</v>
      </c>
      <c r="AB270" s="129">
        <v>61975.142857142862</v>
      </c>
      <c r="AJ270" s="131">
        <v>5737.1428571428569</v>
      </c>
    </row>
    <row r="271" spans="1:36" x14ac:dyDescent="0.4">
      <c r="A271" s="125">
        <v>44460</v>
      </c>
      <c r="B271" s="127">
        <v>5112.8571428571431</v>
      </c>
      <c r="C271" s="123"/>
      <c r="D271" s="131">
        <v>7134.2857142857147</v>
      </c>
      <c r="E271" s="123"/>
      <c r="F271" s="131">
        <v>0</v>
      </c>
      <c r="G271" s="123"/>
      <c r="H271" s="131">
        <v>0</v>
      </c>
      <c r="I271" s="123"/>
      <c r="J271" s="123"/>
      <c r="K271" s="123"/>
      <c r="L271" s="123"/>
      <c r="M271" s="129">
        <v>0</v>
      </c>
      <c r="N271" s="152"/>
      <c r="O271" s="123"/>
      <c r="P271" s="131">
        <v>11466.571428571429</v>
      </c>
      <c r="Q271" s="131">
        <v>11654.285714285714</v>
      </c>
      <c r="R271" s="123"/>
      <c r="S271" s="129">
        <v>11185.714285714286</v>
      </c>
      <c r="T271" s="123"/>
      <c r="U271" s="155">
        <v>-3008.5714285714284</v>
      </c>
      <c r="V271" s="131">
        <v>4534.2857142857147</v>
      </c>
      <c r="W271" s="129">
        <v>855.71428571428567</v>
      </c>
      <c r="X271" s="152"/>
      <c r="Y271" s="152"/>
      <c r="Z271" s="156">
        <v>7537.1428571428569</v>
      </c>
      <c r="AA271" s="236">
        <f t="shared" si="4"/>
        <v>56472.285714285717</v>
      </c>
      <c r="AB271" s="129">
        <v>61975.142857142862</v>
      </c>
      <c r="AJ271" s="131">
        <v>5502.8571428571431</v>
      </c>
    </row>
    <row r="272" spans="1:36" x14ac:dyDescent="0.4">
      <c r="A272" s="125">
        <v>44466</v>
      </c>
      <c r="B272" s="127">
        <v>56.666666666666664</v>
      </c>
      <c r="C272" s="123"/>
      <c r="D272" s="131">
        <v>7053.333333333333</v>
      </c>
      <c r="E272" s="123"/>
      <c r="F272" s="131">
        <v>0</v>
      </c>
      <c r="G272" s="123"/>
      <c r="H272" s="131">
        <v>0</v>
      </c>
      <c r="I272" s="123"/>
      <c r="J272" s="123"/>
      <c r="K272" s="123"/>
      <c r="L272" s="123"/>
      <c r="M272" s="129">
        <v>0</v>
      </c>
      <c r="N272" s="152"/>
      <c r="O272" s="123"/>
      <c r="P272" s="131">
        <v>11426.833333333334</v>
      </c>
      <c r="Q272" s="131">
        <v>11193.333333333334</v>
      </c>
      <c r="R272" s="123"/>
      <c r="S272" s="129">
        <v>10556.666666666666</v>
      </c>
      <c r="T272" s="123"/>
      <c r="U272" s="155">
        <v>-7361.666666666667</v>
      </c>
      <c r="V272" s="131">
        <v>10021.666666666666</v>
      </c>
      <c r="W272" s="129">
        <v>846.66666666666663</v>
      </c>
      <c r="X272" s="152"/>
      <c r="Y272" s="152"/>
      <c r="Z272" s="156">
        <v>6555</v>
      </c>
      <c r="AA272" s="236">
        <f t="shared" si="4"/>
        <v>50348.5</v>
      </c>
      <c r="AB272" s="129">
        <v>55880.166666666664</v>
      </c>
      <c r="AJ272" s="131">
        <v>5531.666666666667</v>
      </c>
    </row>
    <row r="273" spans="1:36" x14ac:dyDescent="0.4">
      <c r="A273" s="125">
        <v>44474</v>
      </c>
      <c r="B273" s="127">
        <v>-23.75</v>
      </c>
      <c r="C273" s="123"/>
      <c r="D273" s="131">
        <v>7233.75</v>
      </c>
      <c r="E273" s="123"/>
      <c r="F273" s="131">
        <v>177454.25</v>
      </c>
      <c r="G273" s="123"/>
      <c r="H273" s="131">
        <v>0</v>
      </c>
      <c r="I273" s="123"/>
      <c r="J273" s="123"/>
      <c r="K273" s="123"/>
      <c r="L273" s="123"/>
      <c r="M273" s="129">
        <v>0</v>
      </c>
      <c r="N273" s="152"/>
      <c r="O273" s="123"/>
      <c r="P273" s="131">
        <v>11409.875</v>
      </c>
      <c r="Q273" s="131">
        <v>11056.25</v>
      </c>
      <c r="R273" s="123"/>
      <c r="S273" s="129">
        <v>10556.25</v>
      </c>
      <c r="T273" s="123"/>
      <c r="U273" s="155">
        <v>0</v>
      </c>
      <c r="V273" s="131">
        <v>8560</v>
      </c>
      <c r="W273" s="129">
        <v>835</v>
      </c>
      <c r="X273" s="152"/>
      <c r="Y273" s="152"/>
      <c r="Z273" s="156">
        <v>6465</v>
      </c>
      <c r="AA273" s="236">
        <f t="shared" si="4"/>
        <v>233546.625</v>
      </c>
      <c r="AB273" s="129">
        <v>240122.875</v>
      </c>
      <c r="AJ273" s="131">
        <v>6576.25</v>
      </c>
    </row>
    <row r="274" spans="1:36" x14ac:dyDescent="0.4">
      <c r="A274" s="125">
        <v>44481</v>
      </c>
      <c r="B274" s="127">
        <v>17465.714285714286</v>
      </c>
      <c r="C274" s="123"/>
      <c r="D274" s="131">
        <v>7131.4285714285716</v>
      </c>
      <c r="E274" s="123"/>
      <c r="F274" s="131">
        <v>11808</v>
      </c>
      <c r="G274" s="123"/>
      <c r="H274" s="131">
        <v>0</v>
      </c>
      <c r="I274" s="123"/>
      <c r="J274" s="123"/>
      <c r="K274" s="123"/>
      <c r="L274" s="123"/>
      <c r="M274" s="129">
        <v>0</v>
      </c>
      <c r="N274" s="152"/>
      <c r="O274" s="123"/>
      <c r="P274" s="131">
        <v>11366.714285714286</v>
      </c>
      <c r="Q274" s="131">
        <v>11594.285714285714</v>
      </c>
      <c r="R274" s="123"/>
      <c r="S274" s="129">
        <v>10254.285714285714</v>
      </c>
      <c r="T274" s="123"/>
      <c r="U274" s="155">
        <v>-121.42857142857143</v>
      </c>
      <c r="V274" s="131">
        <v>10907.142857142857</v>
      </c>
      <c r="W274" s="129">
        <v>845.71428571428567</v>
      </c>
      <c r="X274" s="152"/>
      <c r="Y274" s="152"/>
      <c r="Z274" s="156">
        <v>5984.2857142857147</v>
      </c>
      <c r="AA274" s="236">
        <f t="shared" si="4"/>
        <v>87236.142857142855</v>
      </c>
      <c r="AB274" s="129">
        <v>91297.57142857142</v>
      </c>
      <c r="AJ274" s="131">
        <v>4061.4285714285716</v>
      </c>
    </row>
    <row r="275" spans="1:36" x14ac:dyDescent="0.4">
      <c r="A275" s="125">
        <v>44488</v>
      </c>
      <c r="B275" s="127">
        <v>18145.714285714286</v>
      </c>
      <c r="C275" s="123"/>
      <c r="D275" s="131">
        <v>6881.4285714285716</v>
      </c>
      <c r="E275" s="123"/>
      <c r="F275" s="131">
        <v>10971.428571428571</v>
      </c>
      <c r="G275" s="123"/>
      <c r="H275" s="131">
        <v>0</v>
      </c>
      <c r="I275" s="123"/>
      <c r="J275" s="123"/>
      <c r="K275" s="123"/>
      <c r="L275" s="123"/>
      <c r="M275" s="129">
        <v>0</v>
      </c>
      <c r="N275" s="152"/>
      <c r="O275" s="123"/>
      <c r="P275" s="131">
        <v>11366.142857142857</v>
      </c>
      <c r="Q275" s="131">
        <v>11524.285714285714</v>
      </c>
      <c r="R275" s="123"/>
      <c r="S275" s="129">
        <v>9835.7142857142862</v>
      </c>
      <c r="T275" s="123"/>
      <c r="U275" s="155">
        <v>13144.285714285714</v>
      </c>
      <c r="V275" s="131">
        <v>13442.857142857143</v>
      </c>
      <c r="W275" s="129">
        <v>835.71428571428567</v>
      </c>
      <c r="X275" s="152"/>
      <c r="Y275" s="152"/>
      <c r="Z275" s="156">
        <v>5079.4285714285716</v>
      </c>
      <c r="AA275" s="236">
        <f t="shared" si="4"/>
        <v>101227</v>
      </c>
      <c r="AB275" s="129">
        <v>106494.14285714286</v>
      </c>
      <c r="AJ275" s="131">
        <v>5267.1428571428569</v>
      </c>
    </row>
    <row r="276" spans="1:36" x14ac:dyDescent="0.4">
      <c r="A276" s="125">
        <v>44495</v>
      </c>
      <c r="B276" s="127">
        <v>17285.714285714286</v>
      </c>
      <c r="C276" s="123"/>
      <c r="D276" s="131">
        <v>6595.7142857142853</v>
      </c>
      <c r="E276" s="123"/>
      <c r="F276" s="131">
        <v>10610</v>
      </c>
      <c r="G276" s="123"/>
      <c r="H276" s="131">
        <v>0</v>
      </c>
      <c r="I276" s="123"/>
      <c r="J276" s="123"/>
      <c r="K276" s="123"/>
      <c r="L276" s="123"/>
      <c r="M276" s="129">
        <v>0</v>
      </c>
      <c r="N276" s="152"/>
      <c r="O276" s="123"/>
      <c r="P276" s="131">
        <v>11200.142857142857</v>
      </c>
      <c r="Q276" s="131">
        <v>11527.142857142857</v>
      </c>
      <c r="R276" s="123"/>
      <c r="S276" s="129">
        <v>9791.4285714285706</v>
      </c>
      <c r="T276" s="123"/>
      <c r="U276" s="155">
        <v>13248.571428571429</v>
      </c>
      <c r="V276" s="131">
        <v>12765.714285714286</v>
      </c>
      <c r="W276" s="129">
        <v>827.14285714285711</v>
      </c>
      <c r="X276" s="152"/>
      <c r="Y276" s="152"/>
      <c r="Z276" s="156">
        <v>5756.2857142857147</v>
      </c>
      <c r="AA276" s="236">
        <f t="shared" si="4"/>
        <v>99607.857142857145</v>
      </c>
      <c r="AB276" s="129">
        <v>105422.14285714286</v>
      </c>
      <c r="AJ276" s="131">
        <v>5814.2857142857147</v>
      </c>
    </row>
    <row r="277" spans="1:36" x14ac:dyDescent="0.4">
      <c r="A277" s="125">
        <v>44502</v>
      </c>
      <c r="B277" s="127">
        <v>32274.285714285714</v>
      </c>
      <c r="C277" s="123"/>
      <c r="D277" s="131">
        <v>6395.7142857142853</v>
      </c>
      <c r="E277" s="123"/>
      <c r="F277" s="131">
        <v>10384.285714285714</v>
      </c>
      <c r="G277" s="123"/>
      <c r="H277" s="131">
        <v>0</v>
      </c>
      <c r="I277" s="123"/>
      <c r="J277" s="123"/>
      <c r="K277" s="123"/>
      <c r="L277" s="123"/>
      <c r="M277" s="129">
        <v>0</v>
      </c>
      <c r="N277" s="152"/>
      <c r="O277" s="123"/>
      <c r="P277" s="131">
        <v>11494.714285714286</v>
      </c>
      <c r="Q277" s="131">
        <v>10701.428571428571</v>
      </c>
      <c r="R277" s="123"/>
      <c r="S277" s="129">
        <v>9871.4285714285706</v>
      </c>
      <c r="T277" s="123"/>
      <c r="U277" s="155">
        <v>13381.428571428571</v>
      </c>
      <c r="V277" s="131">
        <v>13131.428571428571</v>
      </c>
      <c r="W277" s="129">
        <v>830</v>
      </c>
      <c r="X277" s="152"/>
      <c r="Y277" s="152"/>
      <c r="Z277" s="156">
        <v>5081.4285714285716</v>
      </c>
      <c r="AA277" s="236">
        <f t="shared" si="4"/>
        <v>113546.14285714283</v>
      </c>
      <c r="AB277" s="129">
        <v>117820.42857142855</v>
      </c>
      <c r="AJ277" s="131">
        <v>4274.2857142857147</v>
      </c>
    </row>
    <row r="278" spans="1:36" x14ac:dyDescent="0.4">
      <c r="A278" s="125">
        <v>44509</v>
      </c>
      <c r="B278" s="127">
        <v>32631.428571428572</v>
      </c>
      <c r="C278" s="123"/>
      <c r="D278" s="131">
        <v>6192.8571428571431</v>
      </c>
      <c r="E278" s="123"/>
      <c r="F278" s="131">
        <v>9087.1428571428569</v>
      </c>
      <c r="G278" s="123"/>
      <c r="H278" s="131">
        <v>0</v>
      </c>
      <c r="I278" s="123"/>
      <c r="J278" s="123"/>
      <c r="K278" s="123"/>
      <c r="L278" s="123"/>
      <c r="M278" s="129">
        <v>0</v>
      </c>
      <c r="N278" s="152"/>
      <c r="O278" s="123"/>
      <c r="P278" s="131">
        <v>11323.142857142857</v>
      </c>
      <c r="Q278" s="131">
        <v>0</v>
      </c>
      <c r="R278" s="123"/>
      <c r="S278" s="129">
        <v>9515.7142857142862</v>
      </c>
      <c r="T278" s="123"/>
      <c r="U278" s="155">
        <v>13247.142857142857</v>
      </c>
      <c r="V278" s="131">
        <v>13328.571428571429</v>
      </c>
      <c r="W278" s="129">
        <v>841.42857142857144</v>
      </c>
      <c r="X278" s="152"/>
      <c r="Y278" s="152"/>
      <c r="Z278" s="156">
        <v>5454.2857142857147</v>
      </c>
      <c r="AA278" s="236">
        <f t="shared" si="4"/>
        <v>101621.71428571428</v>
      </c>
      <c r="AB278" s="129">
        <v>106824.57142857142</v>
      </c>
      <c r="AJ278" s="131">
        <v>5202.8571428571431</v>
      </c>
    </row>
    <row r="279" spans="1:36" x14ac:dyDescent="0.4">
      <c r="A279" s="125">
        <v>44516</v>
      </c>
      <c r="B279" s="127">
        <v>34158.571428571428</v>
      </c>
      <c r="C279" s="123"/>
      <c r="D279" s="131">
        <v>5994.2857142857147</v>
      </c>
      <c r="E279" s="123"/>
      <c r="F279" s="131">
        <v>8461.4285714285706</v>
      </c>
      <c r="G279" s="123"/>
      <c r="H279" s="131">
        <v>0</v>
      </c>
      <c r="I279" s="123"/>
      <c r="J279" s="123"/>
      <c r="K279" s="123"/>
      <c r="L279" s="123"/>
      <c r="M279" s="129">
        <v>0</v>
      </c>
      <c r="N279" s="152"/>
      <c r="O279" s="123"/>
      <c r="P279" s="131">
        <v>11279.142857142857</v>
      </c>
      <c r="Q279" s="131">
        <v>0</v>
      </c>
      <c r="R279" s="123"/>
      <c r="S279" s="129">
        <v>9998.5714285714294</v>
      </c>
      <c r="T279" s="123"/>
      <c r="U279" s="155">
        <v>13108.571428571429</v>
      </c>
      <c r="V279" s="131">
        <v>13350</v>
      </c>
      <c r="W279" s="129">
        <v>835.71428571428567</v>
      </c>
      <c r="X279" s="152"/>
      <c r="Y279" s="152"/>
      <c r="Z279" s="156">
        <v>4121.4285714285716</v>
      </c>
      <c r="AA279" s="236">
        <f t="shared" si="4"/>
        <v>101307.71428571429</v>
      </c>
      <c r="AB279" s="129">
        <v>106283.42857142857</v>
      </c>
      <c r="AJ279" s="131">
        <v>4975.7142857142853</v>
      </c>
    </row>
    <row r="280" spans="1:36" x14ac:dyDescent="0.4">
      <c r="A280" s="125">
        <v>44523</v>
      </c>
      <c r="B280" s="127">
        <v>27678.571428571428</v>
      </c>
      <c r="C280" s="123"/>
      <c r="D280" s="131">
        <v>5802.8571428571431</v>
      </c>
      <c r="E280" s="123"/>
      <c r="F280" s="131">
        <v>8711.4285714285706</v>
      </c>
      <c r="G280" s="123"/>
      <c r="H280" s="131">
        <v>0</v>
      </c>
      <c r="I280" s="123"/>
      <c r="J280" s="123"/>
      <c r="K280" s="123"/>
      <c r="L280" s="123"/>
      <c r="M280" s="129">
        <v>0</v>
      </c>
      <c r="N280" s="152"/>
      <c r="O280" s="123"/>
      <c r="P280" s="131">
        <v>11233.714285714286</v>
      </c>
      <c r="Q280" s="131">
        <v>0</v>
      </c>
      <c r="R280" s="123"/>
      <c r="S280" s="129">
        <v>9702.8571428571431</v>
      </c>
      <c r="T280" s="123"/>
      <c r="U280" s="155">
        <v>12977.142857142857</v>
      </c>
      <c r="V280" s="131">
        <v>13247.142857142857</v>
      </c>
      <c r="W280" s="129">
        <v>825.71428571428567</v>
      </c>
      <c r="X280" s="152"/>
      <c r="Y280" s="152"/>
      <c r="Z280" s="156">
        <v>4548.5714285714284</v>
      </c>
      <c r="AA280" s="236">
        <f t="shared" si="4"/>
        <v>94728.000000000015</v>
      </c>
      <c r="AB280" s="129">
        <v>99448</v>
      </c>
      <c r="AJ280" s="131">
        <v>4720</v>
      </c>
    </row>
    <row r="281" spans="1:36" x14ac:dyDescent="0.4">
      <c r="A281" s="125">
        <v>44530</v>
      </c>
      <c r="B281" s="127">
        <v>29175.714285714286</v>
      </c>
      <c r="C281" s="123"/>
      <c r="D281" s="131">
        <v>5598.5714285714284</v>
      </c>
      <c r="E281" s="123"/>
      <c r="F281" s="131">
        <v>8635.7142857142862</v>
      </c>
      <c r="G281" s="123"/>
      <c r="H281" s="131">
        <v>0</v>
      </c>
      <c r="I281" s="123"/>
      <c r="J281" s="123"/>
      <c r="K281" s="123"/>
      <c r="L281" s="123"/>
      <c r="M281" s="129">
        <v>0</v>
      </c>
      <c r="N281" s="152"/>
      <c r="O281" s="123"/>
      <c r="P281" s="131">
        <v>11225.857142857143</v>
      </c>
      <c r="Q281" s="131">
        <v>1928.5714285714287</v>
      </c>
      <c r="R281" s="123"/>
      <c r="S281" s="129">
        <v>9748.5714285714294</v>
      </c>
      <c r="T281" s="123"/>
      <c r="U281" s="155">
        <v>11181.428571428571</v>
      </c>
      <c r="V281" s="131">
        <v>13332.857142857143</v>
      </c>
      <c r="W281" s="129">
        <v>820</v>
      </c>
      <c r="X281" s="152"/>
      <c r="Y281" s="152"/>
      <c r="Z281" s="156">
        <v>4297.1428571428569</v>
      </c>
      <c r="AA281" s="236">
        <f t="shared" si="4"/>
        <v>95944.428571428565</v>
      </c>
      <c r="AB281" s="129">
        <v>100471.57142857143</v>
      </c>
      <c r="AJ281" s="131">
        <v>4527.1428571428569</v>
      </c>
    </row>
    <row r="282" spans="1:36" x14ac:dyDescent="0.4">
      <c r="A282" s="125">
        <v>44537</v>
      </c>
      <c r="B282" s="127">
        <v>48292.857142857145</v>
      </c>
      <c r="C282" s="123"/>
      <c r="D282" s="131">
        <v>4378.5714285714284</v>
      </c>
      <c r="E282" s="123"/>
      <c r="F282" s="131">
        <v>9214.2857142857138</v>
      </c>
      <c r="G282" s="123"/>
      <c r="H282" s="131">
        <v>0</v>
      </c>
      <c r="I282" s="123"/>
      <c r="J282" s="123"/>
      <c r="K282" s="123"/>
      <c r="L282" s="123"/>
      <c r="M282" s="129">
        <v>0</v>
      </c>
      <c r="N282" s="152"/>
      <c r="O282" s="123"/>
      <c r="P282" s="131">
        <v>11796.571428571429</v>
      </c>
      <c r="Q282" s="131">
        <v>20498.571428571428</v>
      </c>
      <c r="R282" s="123"/>
      <c r="S282" s="129">
        <v>10434.285714285714</v>
      </c>
      <c r="T282" s="123"/>
      <c r="U282" s="155">
        <v>-893757.14285714284</v>
      </c>
      <c r="V282" s="131">
        <v>14394.285714285714</v>
      </c>
      <c r="W282" s="129">
        <v>857.14285714285711</v>
      </c>
      <c r="X282" s="152"/>
      <c r="Y282" s="152"/>
      <c r="Z282" s="156">
        <v>4432.8571428571431</v>
      </c>
      <c r="AA282" s="236">
        <f t="shared" si="4"/>
        <v>-769457.71428571432</v>
      </c>
      <c r="AB282" s="129">
        <v>-764986.2857142858</v>
      </c>
      <c r="AJ282" s="131">
        <v>4471.4285714285716</v>
      </c>
    </row>
    <row r="283" spans="1:36" x14ac:dyDescent="0.4">
      <c r="A283" s="125">
        <v>44544</v>
      </c>
      <c r="B283" s="130">
        <v>16942.857142857141</v>
      </c>
      <c r="C283" s="123"/>
      <c r="D283" s="131">
        <v>7538.5714285714284</v>
      </c>
      <c r="E283" s="123"/>
      <c r="F283" s="131">
        <v>9895.7142857142862</v>
      </c>
      <c r="G283" s="123"/>
      <c r="H283" s="131">
        <v>0</v>
      </c>
      <c r="I283" s="123"/>
      <c r="J283" s="123"/>
      <c r="K283" s="123"/>
      <c r="L283" s="123"/>
      <c r="M283" s="131">
        <v>0</v>
      </c>
      <c r="N283" s="152"/>
      <c r="O283" s="123"/>
      <c r="P283" s="131">
        <v>10926.285714285714</v>
      </c>
      <c r="Q283" s="131">
        <v>18972.857142857141</v>
      </c>
      <c r="R283" s="123"/>
      <c r="S283" s="131">
        <v>11125.714285714286</v>
      </c>
      <c r="T283" s="123"/>
      <c r="U283" s="155">
        <v>18945.571428571428</v>
      </c>
      <c r="V283" s="131">
        <v>14035.714285714286</v>
      </c>
      <c r="W283" s="131">
        <v>931.42857142857144</v>
      </c>
      <c r="X283" s="152"/>
      <c r="Y283" s="152"/>
      <c r="Z283" s="155">
        <v>4574.2857142857147</v>
      </c>
      <c r="AA283" s="236">
        <f t="shared" si="4"/>
        <v>113888.99999999999</v>
      </c>
      <c r="AB283" s="129">
        <v>118304.71428571428</v>
      </c>
      <c r="AJ283" s="131">
        <v>4415.7142857142853</v>
      </c>
    </row>
    <row r="284" spans="1:36" x14ac:dyDescent="0.4">
      <c r="A284" s="125">
        <v>44551</v>
      </c>
      <c r="B284" s="130">
        <v>17912.857142857141</v>
      </c>
      <c r="C284" s="123"/>
      <c r="D284" s="131">
        <v>4194.2857142857147</v>
      </c>
      <c r="E284" s="123"/>
      <c r="F284" s="131">
        <v>7737.1428571428569</v>
      </c>
      <c r="G284" s="123"/>
      <c r="H284" s="131">
        <v>0</v>
      </c>
      <c r="I284" s="123"/>
      <c r="J284" s="123"/>
      <c r="K284" s="123"/>
      <c r="L284" s="123"/>
      <c r="M284" s="131">
        <v>0</v>
      </c>
      <c r="N284" s="152"/>
      <c r="O284" s="123"/>
      <c r="P284" s="131">
        <v>11002.285714285714</v>
      </c>
      <c r="Q284" s="131">
        <v>14190</v>
      </c>
      <c r="R284" s="123"/>
      <c r="S284" s="131">
        <v>8025.7142857142853</v>
      </c>
      <c r="T284" s="123"/>
      <c r="U284" s="155">
        <v>1510</v>
      </c>
      <c r="V284" s="131">
        <v>5850</v>
      </c>
      <c r="W284" s="131">
        <v>174.28571428571428</v>
      </c>
      <c r="X284" s="152"/>
      <c r="Y284" s="152"/>
      <c r="Z284" s="155">
        <v>3255.7142857142858</v>
      </c>
      <c r="AA284" s="236">
        <f t="shared" si="4"/>
        <v>73852.28571428571</v>
      </c>
      <c r="AB284" s="129">
        <v>76413.714285714275</v>
      </c>
      <c r="AJ284" s="131">
        <v>2561.4285714285716</v>
      </c>
    </row>
    <row r="285" spans="1:36" x14ac:dyDescent="0.4">
      <c r="A285" s="125">
        <v>44565</v>
      </c>
      <c r="B285" s="130">
        <v>20863.071428571428</v>
      </c>
      <c r="C285" s="123"/>
      <c r="D285" s="131">
        <v>5108.5714285714284</v>
      </c>
      <c r="E285" s="123"/>
      <c r="F285" s="131">
        <v>9602.1428571428569</v>
      </c>
      <c r="G285" s="123"/>
      <c r="H285" s="131">
        <v>0</v>
      </c>
      <c r="I285" s="123"/>
      <c r="J285" s="123"/>
      <c r="K285" s="123"/>
      <c r="L285" s="123"/>
      <c r="M285" s="131">
        <v>0</v>
      </c>
      <c r="N285" s="152"/>
      <c r="O285" s="123"/>
      <c r="P285" s="131">
        <v>11344.714285714286</v>
      </c>
      <c r="Q285" s="131">
        <v>17531.428571428572</v>
      </c>
      <c r="R285" s="123"/>
      <c r="S285" s="131">
        <v>9997.1428571428569</v>
      </c>
      <c r="T285" s="123"/>
      <c r="U285" s="155">
        <v>1779.5714285714287</v>
      </c>
      <c r="V285" s="131">
        <v>6590</v>
      </c>
      <c r="W285" s="131">
        <v>1267.8571428571429</v>
      </c>
      <c r="X285" s="152"/>
      <c r="Y285" s="152"/>
      <c r="Z285" s="155">
        <v>3961.4285714285716</v>
      </c>
      <c r="AA285" s="236">
        <f t="shared" si="4"/>
        <v>88045.92857142858</v>
      </c>
      <c r="AB285" s="129">
        <v>90616.642857142855</v>
      </c>
      <c r="AJ285" s="131">
        <v>2570.7142857142858</v>
      </c>
    </row>
    <row r="286" spans="1:36" x14ac:dyDescent="0.4">
      <c r="A286" s="125">
        <v>44572</v>
      </c>
      <c r="B286" s="130">
        <v>21829.571428571428</v>
      </c>
      <c r="C286" s="123"/>
      <c r="D286" s="131">
        <v>5004.2857142857147</v>
      </c>
      <c r="E286" s="123"/>
      <c r="F286" s="131">
        <v>10057.142857142857</v>
      </c>
      <c r="G286" s="123"/>
      <c r="H286" s="131">
        <v>0</v>
      </c>
      <c r="I286" s="123"/>
      <c r="J286" s="123"/>
      <c r="K286" s="123"/>
      <c r="L286" s="123"/>
      <c r="M286" s="131">
        <v>481171.42857142858</v>
      </c>
      <c r="N286" s="152"/>
      <c r="O286" s="123"/>
      <c r="P286" s="131">
        <v>11402.571428571429</v>
      </c>
      <c r="Q286" s="131">
        <v>17685.714285714286</v>
      </c>
      <c r="R286" s="123"/>
      <c r="S286" s="131">
        <v>10087.142857142857</v>
      </c>
      <c r="T286" s="123"/>
      <c r="U286" s="155">
        <v>1750.1428571428571</v>
      </c>
      <c r="V286" s="137">
        <v>7081.4285714285716</v>
      </c>
      <c r="W286" s="131">
        <v>1001.4285714285714</v>
      </c>
      <c r="X286" s="152"/>
      <c r="Y286" s="152"/>
      <c r="Z286" s="155">
        <v>3825.7142857142858</v>
      </c>
      <c r="AA286" s="236">
        <f t="shared" si="4"/>
        <v>570896.57142857136</v>
      </c>
      <c r="AB286" s="129">
        <v>573040.85714285716</v>
      </c>
      <c r="AJ286" s="131">
        <v>2144.2857142857142</v>
      </c>
    </row>
    <row r="287" spans="1:36" x14ac:dyDescent="0.4">
      <c r="A287" s="125">
        <v>44586</v>
      </c>
      <c r="B287" s="130">
        <v>13171.428571428571</v>
      </c>
      <c r="C287" s="123"/>
      <c r="D287" s="131">
        <v>5014.2857142857147</v>
      </c>
      <c r="E287" s="123"/>
      <c r="F287" s="131">
        <v>8330.7142857142862</v>
      </c>
      <c r="G287" s="123"/>
      <c r="H287" s="131">
        <v>0</v>
      </c>
      <c r="I287" s="123"/>
      <c r="J287" s="123"/>
      <c r="K287" s="123"/>
      <c r="L287" s="123"/>
      <c r="M287" s="131">
        <v>298.57142857142856</v>
      </c>
      <c r="N287" s="152"/>
      <c r="O287" s="123"/>
      <c r="P287" s="131">
        <v>11142.857142857143</v>
      </c>
      <c r="Q287" s="131">
        <v>16897.857142857141</v>
      </c>
      <c r="R287" s="123"/>
      <c r="S287" s="131">
        <v>9845</v>
      </c>
      <c r="T287" s="123"/>
      <c r="U287" s="155">
        <v>1786.1428571428571</v>
      </c>
      <c r="V287" s="131">
        <v>9236.4285714285706</v>
      </c>
      <c r="W287" s="131">
        <v>952.85714285714289</v>
      </c>
      <c r="X287" s="152"/>
      <c r="Y287" s="152"/>
      <c r="Z287" s="155">
        <v>3851.4285714285716</v>
      </c>
      <c r="AA287" s="236">
        <f t="shared" si="4"/>
        <v>80527.57142857142</v>
      </c>
      <c r="AB287" s="129">
        <v>82636.142857142855</v>
      </c>
      <c r="AJ287" s="131">
        <v>2108.5714285714284</v>
      </c>
    </row>
    <row r="288" spans="1:36" x14ac:dyDescent="0.4">
      <c r="A288" s="125">
        <v>44594</v>
      </c>
      <c r="B288" s="132">
        <v>1316.25</v>
      </c>
      <c r="C288" s="123"/>
      <c r="D288" s="132">
        <v>4355</v>
      </c>
      <c r="E288" s="123"/>
      <c r="F288" s="132">
        <v>6215</v>
      </c>
      <c r="G288" s="123"/>
      <c r="H288" s="132">
        <v>0</v>
      </c>
      <c r="I288" s="123"/>
      <c r="J288" s="123"/>
      <c r="K288" s="123"/>
      <c r="L288" s="123"/>
      <c r="M288" s="132">
        <v>1430</v>
      </c>
      <c r="N288" s="152"/>
      <c r="O288" s="123"/>
      <c r="P288" s="131">
        <v>10955</v>
      </c>
      <c r="Q288" s="131">
        <v>13086.25</v>
      </c>
      <c r="R288" s="123"/>
      <c r="S288" s="132">
        <v>7271.25</v>
      </c>
      <c r="T288" s="123"/>
      <c r="U288" s="155">
        <v>2404.5</v>
      </c>
      <c r="V288" s="132">
        <v>9235</v>
      </c>
      <c r="W288" s="132">
        <v>941.25</v>
      </c>
      <c r="X288" s="152"/>
      <c r="Y288" s="152"/>
      <c r="Z288" s="157">
        <v>3818.75</v>
      </c>
      <c r="AA288" s="236">
        <f t="shared" si="4"/>
        <v>61028.25</v>
      </c>
      <c r="AB288" s="129">
        <v>62462</v>
      </c>
      <c r="AJ288" s="132">
        <v>1433.75</v>
      </c>
    </row>
    <row r="289" spans="1:36" x14ac:dyDescent="0.4">
      <c r="A289" s="125">
        <v>44600</v>
      </c>
      <c r="B289" s="130">
        <v>17153.333333333332</v>
      </c>
      <c r="C289" s="123"/>
      <c r="D289" s="131">
        <v>5526.666666666667</v>
      </c>
      <c r="E289" s="123"/>
      <c r="F289" s="131">
        <v>7851.666666666667</v>
      </c>
      <c r="G289" s="123"/>
      <c r="H289" s="131">
        <v>0</v>
      </c>
      <c r="I289" s="123"/>
      <c r="J289" s="123"/>
      <c r="K289" s="123"/>
      <c r="L289" s="123"/>
      <c r="M289" s="131">
        <v>1401.6666666666667</v>
      </c>
      <c r="N289" s="152"/>
      <c r="O289" s="123"/>
      <c r="P289" s="131">
        <v>10805</v>
      </c>
      <c r="Q289" s="131">
        <v>20133.333333333332</v>
      </c>
      <c r="R289" s="123"/>
      <c r="S289" s="131">
        <v>12960</v>
      </c>
      <c r="T289" s="123"/>
      <c r="U289" s="155">
        <v>15472.333333333334</v>
      </c>
      <c r="V289" s="131">
        <v>8160</v>
      </c>
      <c r="W289" s="131">
        <v>911.66666666666663</v>
      </c>
      <c r="X289" s="152"/>
      <c r="Y289" s="152"/>
      <c r="Z289" s="155">
        <v>3618.3333333333335</v>
      </c>
      <c r="AA289" s="236">
        <f t="shared" si="4"/>
        <v>103994</v>
      </c>
      <c r="AB289" s="129">
        <v>105894</v>
      </c>
      <c r="AJ289" s="131">
        <v>1900</v>
      </c>
    </row>
    <row r="290" spans="1:36" x14ac:dyDescent="0.4">
      <c r="A290" s="125">
        <v>44607</v>
      </c>
      <c r="B290" s="130">
        <v>6381.4285714285716</v>
      </c>
      <c r="C290" s="123"/>
      <c r="D290" s="131">
        <v>5100</v>
      </c>
      <c r="E290" s="123"/>
      <c r="F290" s="131">
        <v>5637.1428571428569</v>
      </c>
      <c r="G290" s="123"/>
      <c r="H290" s="131">
        <v>0</v>
      </c>
      <c r="I290" s="123"/>
      <c r="J290" s="123"/>
      <c r="K290" s="123"/>
      <c r="L290" s="123"/>
      <c r="M290" s="131">
        <v>1390</v>
      </c>
      <c r="N290" s="152"/>
      <c r="O290" s="123"/>
      <c r="P290" s="137">
        <v>10871.571428571429</v>
      </c>
      <c r="Q290" s="131">
        <v>16454.285714285714</v>
      </c>
      <c r="R290" s="123"/>
      <c r="S290" s="131">
        <v>9712.8571428571431</v>
      </c>
      <c r="T290" s="123"/>
      <c r="U290" s="155">
        <v>13292</v>
      </c>
      <c r="V290" s="131">
        <v>12240</v>
      </c>
      <c r="W290" s="131">
        <v>905.71428571428567</v>
      </c>
      <c r="X290" s="152"/>
      <c r="Y290" s="152"/>
      <c r="Z290" s="158">
        <v>3700</v>
      </c>
      <c r="AA290" s="236">
        <f t="shared" si="4"/>
        <v>85685</v>
      </c>
      <c r="AB290" s="129">
        <v>87112.142857142855</v>
      </c>
      <c r="AJ290" s="131">
        <v>1427.1428571428571</v>
      </c>
    </row>
    <row r="291" spans="1:36" x14ac:dyDescent="0.4">
      <c r="A291" s="125">
        <v>44614</v>
      </c>
      <c r="B291" s="130">
        <v>0</v>
      </c>
      <c r="C291" s="123"/>
      <c r="D291" s="131">
        <v>5948.5714285714284</v>
      </c>
      <c r="E291" s="123"/>
      <c r="F291" s="131">
        <v>5240</v>
      </c>
      <c r="G291" s="123"/>
      <c r="H291" s="131">
        <v>0</v>
      </c>
      <c r="I291" s="123"/>
      <c r="J291" s="123"/>
      <c r="K291" s="123"/>
      <c r="L291" s="123"/>
      <c r="M291" s="131">
        <v>1397.1428571428571</v>
      </c>
      <c r="N291" s="152"/>
      <c r="O291" s="123"/>
      <c r="P291" s="131">
        <v>11198.714285714286</v>
      </c>
      <c r="Q291" s="131">
        <v>15795.714285714286</v>
      </c>
      <c r="R291" s="123"/>
      <c r="S291" s="131">
        <v>10105.714285714286</v>
      </c>
      <c r="T291" s="123"/>
      <c r="U291" s="155">
        <v>0</v>
      </c>
      <c r="V291" s="131">
        <v>5170</v>
      </c>
      <c r="W291" s="131">
        <v>990</v>
      </c>
      <c r="X291" s="152"/>
      <c r="Y291" s="152"/>
      <c r="Z291" s="155">
        <v>3582.8571428571427</v>
      </c>
      <c r="AA291" s="236">
        <f t="shared" si="4"/>
        <v>59428.71428571429</v>
      </c>
      <c r="AB291" s="129">
        <v>60745.857142857145</v>
      </c>
      <c r="AJ291" s="131">
        <v>1317.1428571428571</v>
      </c>
    </row>
    <row r="292" spans="1:36" x14ac:dyDescent="0.4">
      <c r="A292" s="125">
        <v>44572</v>
      </c>
      <c r="B292" s="130">
        <v>8155.2380952380954</v>
      </c>
      <c r="C292" s="123"/>
      <c r="D292" s="131">
        <v>5131.9047619047615</v>
      </c>
      <c r="E292" s="123"/>
      <c r="F292" s="131">
        <v>6895.2380952380954</v>
      </c>
      <c r="G292" s="123"/>
      <c r="H292" s="131">
        <v>0</v>
      </c>
      <c r="I292" s="123"/>
      <c r="J292" s="123"/>
      <c r="K292" s="123"/>
      <c r="L292" s="123"/>
      <c r="M292" s="131">
        <v>1036.6666666666667</v>
      </c>
      <c r="N292" s="152"/>
      <c r="O292" s="123"/>
      <c r="P292" s="131">
        <v>11022.904761904761</v>
      </c>
      <c r="Q292" s="131">
        <v>16376.428571428571</v>
      </c>
      <c r="R292" s="123"/>
      <c r="S292" s="131">
        <v>9821.1904761904771</v>
      </c>
      <c r="T292" s="123"/>
      <c r="U292" s="155">
        <v>5479.0476190476193</v>
      </c>
      <c r="V292" s="131">
        <v>8905.2380952380954</v>
      </c>
      <c r="W292" s="131">
        <v>943.09523809523807</v>
      </c>
      <c r="X292" s="152"/>
      <c r="Y292" s="152"/>
      <c r="Z292" s="155">
        <v>3741.9047619047619</v>
      </c>
      <c r="AA292" s="236">
        <f t="shared" si="4"/>
        <v>77508.857142857145</v>
      </c>
      <c r="AB292" s="129">
        <v>79213.619047619053</v>
      </c>
      <c r="AJ292" s="131">
        <v>1704.7619047619048</v>
      </c>
    </row>
    <row r="293" spans="1:36" x14ac:dyDescent="0.4">
      <c r="A293" s="125">
        <v>44586</v>
      </c>
      <c r="B293" s="130">
        <v>13171.428571428571</v>
      </c>
      <c r="C293" s="123"/>
      <c r="D293" s="131">
        <v>5014.2857142857147</v>
      </c>
      <c r="E293" s="123"/>
      <c r="F293" s="131">
        <v>8330.7142857142862</v>
      </c>
      <c r="G293" s="123"/>
      <c r="H293" s="131">
        <v>0</v>
      </c>
      <c r="I293" s="123"/>
      <c r="J293" s="123"/>
      <c r="K293" s="123"/>
      <c r="L293" s="123"/>
      <c r="M293" s="131">
        <v>298.57142857142856</v>
      </c>
      <c r="N293" s="152"/>
      <c r="O293" s="123"/>
      <c r="P293" s="131">
        <v>11142.857142857143</v>
      </c>
      <c r="Q293" s="131">
        <v>16897.857142857141</v>
      </c>
      <c r="R293" s="123"/>
      <c r="S293" s="131">
        <v>9845</v>
      </c>
      <c r="T293" s="123"/>
      <c r="U293" s="155">
        <v>1786.1428571428571</v>
      </c>
      <c r="V293" s="131">
        <v>9236.4285714285706</v>
      </c>
      <c r="W293" s="131">
        <v>952.85714285714289</v>
      </c>
      <c r="X293" s="152"/>
      <c r="Y293" s="152"/>
      <c r="Z293" s="155">
        <v>3851.4285714285716</v>
      </c>
      <c r="AA293" s="236">
        <f t="shared" si="4"/>
        <v>80527.57142857142</v>
      </c>
      <c r="AB293" s="129">
        <v>82636.142857142855</v>
      </c>
      <c r="AJ293" s="131">
        <v>2108.5714285714284</v>
      </c>
    </row>
    <row r="294" spans="1:36" x14ac:dyDescent="0.4">
      <c r="A294" s="125">
        <v>44594</v>
      </c>
      <c r="B294" s="130">
        <v>1316.25</v>
      </c>
      <c r="C294" s="123"/>
      <c r="D294" s="131">
        <v>4355</v>
      </c>
      <c r="E294" s="123"/>
      <c r="F294" s="131">
        <v>6215</v>
      </c>
      <c r="G294" s="123"/>
      <c r="H294" s="131">
        <v>0</v>
      </c>
      <c r="I294" s="123"/>
      <c r="J294" s="123"/>
      <c r="K294" s="123"/>
      <c r="L294" s="123"/>
      <c r="M294" s="131">
        <v>1430</v>
      </c>
      <c r="N294" s="152"/>
      <c r="O294" s="123"/>
      <c r="P294" s="131">
        <v>10955</v>
      </c>
      <c r="Q294" s="131">
        <v>13086.25</v>
      </c>
      <c r="R294" s="123"/>
      <c r="S294" s="131">
        <v>7271.25</v>
      </c>
      <c r="T294" s="123"/>
      <c r="U294" s="155">
        <v>2404.5</v>
      </c>
      <c r="V294" s="131">
        <v>9235</v>
      </c>
      <c r="W294" s="131">
        <v>941.25</v>
      </c>
      <c r="X294" s="152"/>
      <c r="Y294" s="152"/>
      <c r="Z294" s="155">
        <v>3818.75</v>
      </c>
      <c r="AA294" s="236">
        <f t="shared" si="4"/>
        <v>61028.25</v>
      </c>
      <c r="AB294" s="129">
        <v>62462</v>
      </c>
      <c r="AJ294" s="131">
        <v>1433.75</v>
      </c>
    </row>
    <row r="295" spans="1:36" x14ac:dyDescent="0.4">
      <c r="A295" s="125">
        <v>44600</v>
      </c>
      <c r="B295" s="130">
        <v>17153.333333333332</v>
      </c>
      <c r="C295" s="123"/>
      <c r="D295" s="131">
        <v>5526.666666666667</v>
      </c>
      <c r="E295" s="123"/>
      <c r="F295" s="131">
        <v>7851.666666666667</v>
      </c>
      <c r="G295" s="123"/>
      <c r="H295" s="131">
        <v>0</v>
      </c>
      <c r="I295" s="123"/>
      <c r="J295" s="123"/>
      <c r="K295" s="123"/>
      <c r="L295" s="123"/>
      <c r="M295" s="131">
        <v>1401.6666666666667</v>
      </c>
      <c r="N295" s="152"/>
      <c r="O295" s="123"/>
      <c r="P295" s="131">
        <v>10805</v>
      </c>
      <c r="Q295" s="131">
        <v>20133.333333333332</v>
      </c>
      <c r="R295" s="123"/>
      <c r="S295" s="131">
        <v>12960</v>
      </c>
      <c r="T295" s="123"/>
      <c r="U295" s="155">
        <v>15472.333333333334</v>
      </c>
      <c r="V295" s="131">
        <v>8160</v>
      </c>
      <c r="W295" s="131">
        <v>911.66666666666663</v>
      </c>
      <c r="X295" s="152"/>
      <c r="Y295" s="152"/>
      <c r="Z295" s="155">
        <v>3618.3333333333335</v>
      </c>
      <c r="AA295" s="236">
        <f t="shared" si="4"/>
        <v>103994</v>
      </c>
      <c r="AB295" s="129">
        <v>105894</v>
      </c>
      <c r="AJ295" s="131">
        <v>1900</v>
      </c>
    </row>
    <row r="296" spans="1:36" x14ac:dyDescent="0.4">
      <c r="A296" s="125">
        <v>44607</v>
      </c>
      <c r="B296" s="130">
        <v>6381.4285714285716</v>
      </c>
      <c r="C296" s="123"/>
      <c r="D296" s="131">
        <v>5100</v>
      </c>
      <c r="E296" s="123"/>
      <c r="F296" s="131">
        <v>5637.1428571428569</v>
      </c>
      <c r="G296" s="123"/>
      <c r="H296" s="131">
        <v>0</v>
      </c>
      <c r="I296" s="123"/>
      <c r="J296" s="123"/>
      <c r="K296" s="123"/>
      <c r="L296" s="123"/>
      <c r="M296" s="131">
        <v>1390</v>
      </c>
      <c r="N296" s="152"/>
      <c r="O296" s="123"/>
      <c r="P296" s="131">
        <v>10871.571428571429</v>
      </c>
      <c r="Q296" s="131">
        <v>16454.285714285714</v>
      </c>
      <c r="R296" s="123"/>
      <c r="S296" s="131">
        <v>9712.8571428571431</v>
      </c>
      <c r="T296" s="123"/>
      <c r="U296" s="155">
        <v>13292</v>
      </c>
      <c r="V296" s="131">
        <v>12240</v>
      </c>
      <c r="W296" s="131">
        <v>905.71428571428567</v>
      </c>
      <c r="X296" s="152"/>
      <c r="Y296" s="152"/>
      <c r="Z296" s="155">
        <v>3700</v>
      </c>
      <c r="AA296" s="236">
        <f t="shared" si="4"/>
        <v>85685</v>
      </c>
      <c r="AB296" s="129">
        <v>87112.142857142855</v>
      </c>
      <c r="AJ296" s="131">
        <v>1427.1428571428571</v>
      </c>
    </row>
    <row r="297" spans="1:36" x14ac:dyDescent="0.4">
      <c r="A297" s="125">
        <v>44614</v>
      </c>
      <c r="B297" s="130">
        <v>0</v>
      </c>
      <c r="C297" s="123"/>
      <c r="D297" s="131">
        <v>5948.5714285714284</v>
      </c>
      <c r="E297" s="123"/>
      <c r="F297" s="131">
        <v>5240</v>
      </c>
      <c r="G297" s="123"/>
      <c r="H297" s="131">
        <v>0</v>
      </c>
      <c r="I297" s="123"/>
      <c r="J297" s="123"/>
      <c r="K297" s="123"/>
      <c r="L297" s="123"/>
      <c r="M297" s="131">
        <v>1397.1428571428571</v>
      </c>
      <c r="N297" s="152"/>
      <c r="O297" s="123"/>
      <c r="P297" s="131">
        <v>11198.714285714286</v>
      </c>
      <c r="Q297" s="131">
        <v>15795.714285714286</v>
      </c>
      <c r="R297" s="123"/>
      <c r="S297" s="131">
        <v>10105.714285714286</v>
      </c>
      <c r="T297" s="123"/>
      <c r="U297" s="155">
        <v>0</v>
      </c>
      <c r="V297" s="131">
        <v>5170</v>
      </c>
      <c r="W297" s="131">
        <v>990</v>
      </c>
      <c r="X297" s="152"/>
      <c r="Y297" s="152"/>
      <c r="Z297" s="155">
        <v>3582.8571428571427</v>
      </c>
      <c r="AA297" s="236">
        <f t="shared" si="4"/>
        <v>59428.71428571429</v>
      </c>
      <c r="AB297" s="129">
        <v>60745.857142857145</v>
      </c>
      <c r="AJ297" s="131">
        <v>1317.1428571428571</v>
      </c>
    </row>
    <row r="298" spans="1:36" x14ac:dyDescent="0.4">
      <c r="A298" s="125">
        <v>44621</v>
      </c>
      <c r="B298" s="130">
        <v>20680</v>
      </c>
      <c r="C298" s="123"/>
      <c r="D298" s="131">
        <v>2051.4285714285716</v>
      </c>
      <c r="E298" s="123"/>
      <c r="F298" s="131">
        <v>3187.1428571428573</v>
      </c>
      <c r="G298" s="123"/>
      <c r="H298" s="131">
        <v>0</v>
      </c>
      <c r="I298" s="123"/>
      <c r="J298" s="123"/>
      <c r="K298" s="123"/>
      <c r="L298" s="123"/>
      <c r="M298" s="131">
        <v>570</v>
      </c>
      <c r="N298" s="152"/>
      <c r="O298" s="123"/>
      <c r="P298" s="131">
        <v>9065.7391304347821</v>
      </c>
      <c r="Q298" s="131">
        <v>17100.869565217392</v>
      </c>
      <c r="R298" s="123"/>
      <c r="S298" s="131">
        <v>3455.6521739130435</v>
      </c>
      <c r="T298" s="123"/>
      <c r="U298" s="155">
        <v>12623.652173913044</v>
      </c>
      <c r="V298" s="131">
        <v>8450.434782608696</v>
      </c>
      <c r="W298" s="131">
        <v>944.3478260869565</v>
      </c>
      <c r="X298" s="152"/>
      <c r="Y298" s="152"/>
      <c r="Z298" s="155">
        <v>4266.086956521739</v>
      </c>
      <c r="AA298" s="236">
        <f t="shared" si="4"/>
        <v>82395.354037267098</v>
      </c>
      <c r="AB298" s="129">
        <v>83504.919254658394</v>
      </c>
      <c r="AJ298" s="131">
        <v>1109.5652173913043</v>
      </c>
    </row>
    <row r="299" spans="1:36" x14ac:dyDescent="0.4">
      <c r="A299" s="125">
        <v>44628</v>
      </c>
      <c r="B299" s="130">
        <v>17455.652173913044</v>
      </c>
      <c r="C299" s="123"/>
      <c r="D299" s="131">
        <v>4944.2857142857147</v>
      </c>
      <c r="E299" s="123"/>
      <c r="F299" s="131">
        <v>3845.7142857142858</v>
      </c>
      <c r="G299" s="123"/>
      <c r="H299" s="131">
        <v>0</v>
      </c>
      <c r="I299" s="123"/>
      <c r="J299" s="123"/>
      <c r="K299" s="123"/>
      <c r="L299" s="123"/>
      <c r="M299" s="131">
        <v>0</v>
      </c>
      <c r="N299" s="152"/>
      <c r="O299" s="123"/>
      <c r="P299" s="131">
        <v>11665.428571428571</v>
      </c>
      <c r="Q299" s="131">
        <v>17227.142857142859</v>
      </c>
      <c r="R299" s="123"/>
      <c r="S299" s="131">
        <v>-5872.8571428571431</v>
      </c>
      <c r="T299" s="123"/>
      <c r="U299" s="155">
        <v>21339.714285714286</v>
      </c>
      <c r="V299" s="131">
        <v>8801.4285714285706</v>
      </c>
      <c r="W299" s="131">
        <v>868.57142857142856</v>
      </c>
      <c r="X299" s="152"/>
      <c r="Y299" s="152"/>
      <c r="Z299" s="155">
        <v>3494.2857142857142</v>
      </c>
      <c r="AA299" s="236">
        <f t="shared" si="4"/>
        <v>83769.36645962733</v>
      </c>
      <c r="AB299" s="129">
        <v>84563.65217391304</v>
      </c>
      <c r="AJ299" s="131">
        <v>794.28571428571433</v>
      </c>
    </row>
    <row r="300" spans="1:36" x14ac:dyDescent="0.4">
      <c r="A300" s="125">
        <v>44635</v>
      </c>
      <c r="B300" s="130">
        <v>17178.571428571428</v>
      </c>
      <c r="C300" s="123"/>
      <c r="D300" s="131">
        <v>4351.4285714285716</v>
      </c>
      <c r="E300" s="123"/>
      <c r="F300" s="131">
        <v>1562.8571428571429</v>
      </c>
      <c r="G300" s="123"/>
      <c r="H300" s="131">
        <v>0</v>
      </c>
      <c r="I300" s="123"/>
      <c r="J300" s="123"/>
      <c r="K300" s="123"/>
      <c r="L300" s="123"/>
      <c r="M300" s="131">
        <v>0</v>
      </c>
      <c r="N300" s="152"/>
      <c r="O300" s="123"/>
      <c r="P300" s="131">
        <v>11014</v>
      </c>
      <c r="Q300" s="131">
        <v>16504.285714285714</v>
      </c>
      <c r="R300" s="123"/>
      <c r="S300" s="131">
        <v>0</v>
      </c>
      <c r="T300" s="123"/>
      <c r="U300" s="155">
        <v>9467.1428571428569</v>
      </c>
      <c r="V300" s="137">
        <v>9518.5714285714294</v>
      </c>
      <c r="W300" s="131">
        <v>857.14285714285711</v>
      </c>
      <c r="X300" s="152"/>
      <c r="Y300" s="152"/>
      <c r="Z300" s="155">
        <v>3377.1428571428573</v>
      </c>
      <c r="AA300" s="236">
        <f t="shared" si="4"/>
        <v>73831.142857142855</v>
      </c>
      <c r="AB300" s="129">
        <v>74411.142857142855</v>
      </c>
      <c r="AJ300" s="131">
        <v>580</v>
      </c>
    </row>
    <row r="301" spans="1:36" x14ac:dyDescent="0.4">
      <c r="A301" s="125">
        <v>44642</v>
      </c>
      <c r="B301" s="130">
        <v>19208.571428571428</v>
      </c>
      <c r="C301" s="123"/>
      <c r="D301" s="131">
        <v>4140</v>
      </c>
      <c r="E301" s="123"/>
      <c r="F301" s="131">
        <v>0</v>
      </c>
      <c r="G301" s="123"/>
      <c r="H301" s="131"/>
      <c r="I301" s="123"/>
      <c r="J301" s="123"/>
      <c r="K301" s="123"/>
      <c r="L301" s="123"/>
      <c r="M301" s="131" t="s">
        <v>183</v>
      </c>
      <c r="N301" s="152"/>
      <c r="O301" s="123"/>
      <c r="P301" s="131">
        <v>11916.857142857143</v>
      </c>
      <c r="Q301" s="131">
        <v>17342.857142857141</v>
      </c>
      <c r="R301" s="123"/>
      <c r="S301" s="131">
        <v>0</v>
      </c>
      <c r="T301" s="123"/>
      <c r="U301" s="155">
        <v>14610.571428571429</v>
      </c>
      <c r="V301" s="131">
        <v>11954.285714285714</v>
      </c>
      <c r="W301" s="131">
        <v>851.42857142857144</v>
      </c>
      <c r="X301" s="152"/>
      <c r="Y301" s="152"/>
      <c r="Z301" s="155">
        <v>3431.4285714285716</v>
      </c>
      <c r="AA301" s="236">
        <f t="shared" si="4"/>
        <v>83455.999999999985</v>
      </c>
      <c r="AB301" s="129">
        <v>83613.142857142841</v>
      </c>
      <c r="AJ301" s="131">
        <v>157.14285714285714</v>
      </c>
    </row>
    <row r="302" spans="1:36" x14ac:dyDescent="0.4">
      <c r="A302" s="125">
        <v>44649</v>
      </c>
      <c r="B302" s="130">
        <v>18492.857142857141</v>
      </c>
      <c r="C302" s="123"/>
      <c r="D302" s="131">
        <v>3998.5714285714284</v>
      </c>
      <c r="E302" s="123"/>
      <c r="F302" s="131">
        <v>0</v>
      </c>
      <c r="G302" s="123"/>
      <c r="H302" s="131">
        <v>0</v>
      </c>
      <c r="I302" s="123"/>
      <c r="J302" s="123"/>
      <c r="K302" s="123"/>
      <c r="L302" s="123"/>
      <c r="M302" s="131">
        <v>0</v>
      </c>
      <c r="N302" s="152"/>
      <c r="O302" s="123"/>
      <c r="P302" s="131">
        <v>0</v>
      </c>
      <c r="Q302" s="131">
        <v>17265.714285714286</v>
      </c>
      <c r="R302" s="123"/>
      <c r="S302" s="131">
        <v>11943.285714285714</v>
      </c>
      <c r="T302" s="123"/>
      <c r="U302" s="155">
        <v>7789</v>
      </c>
      <c r="V302" s="131">
        <v>9125.7142857142862</v>
      </c>
      <c r="W302" s="131">
        <v>844.28571428571433</v>
      </c>
      <c r="X302" s="152"/>
      <c r="Y302" s="152"/>
      <c r="Z302" s="155">
        <v>3452.8571428571427</v>
      </c>
      <c r="AA302" s="236">
        <f t="shared" si="4"/>
        <v>72912.28571428571</v>
      </c>
      <c r="AB302" s="129">
        <v>72912.28571428571</v>
      </c>
      <c r="AJ302" s="131">
        <v>0</v>
      </c>
    </row>
    <row r="303" spans="1:36" x14ac:dyDescent="0.4">
      <c r="A303" s="125">
        <v>44656</v>
      </c>
      <c r="B303" s="130">
        <v>17631.428571428572</v>
      </c>
      <c r="C303" s="123"/>
      <c r="D303" s="131">
        <v>4207.1428571428569</v>
      </c>
      <c r="E303" s="123"/>
      <c r="F303" s="131">
        <v>4302.8571428571431</v>
      </c>
      <c r="G303" s="123"/>
      <c r="H303" s="131">
        <v>0</v>
      </c>
      <c r="I303" s="123"/>
      <c r="J303" s="123"/>
      <c r="K303" s="123"/>
      <c r="L303" s="123"/>
      <c r="M303" s="131">
        <v>7600</v>
      </c>
      <c r="N303" s="152"/>
      <c r="O303" s="123"/>
      <c r="P303" s="131">
        <v>23839.857142857141</v>
      </c>
      <c r="Q303" s="131">
        <v>17342.857142857141</v>
      </c>
      <c r="R303" s="123"/>
      <c r="S303" s="131">
        <v>2888.1428571428573</v>
      </c>
      <c r="T303" s="123"/>
      <c r="U303" s="155">
        <v>11133.857142857143</v>
      </c>
      <c r="V303" s="131">
        <v>8264.2857142857138</v>
      </c>
      <c r="W303" s="131">
        <v>857.14285714285711</v>
      </c>
      <c r="X303" s="152"/>
      <c r="Y303" s="152"/>
      <c r="Z303" s="155">
        <v>3372.8571428571427</v>
      </c>
      <c r="AA303" s="236">
        <f t="shared" si="4"/>
        <v>101440.42857142857</v>
      </c>
      <c r="AB303" s="131">
        <v>86164.714285714275</v>
      </c>
      <c r="AJ303" s="131">
        <v>0</v>
      </c>
    </row>
    <row r="304" spans="1:36" x14ac:dyDescent="0.4">
      <c r="A304" s="125">
        <v>44663</v>
      </c>
      <c r="B304" s="130">
        <v>17214.285714285714</v>
      </c>
      <c r="C304" s="123"/>
      <c r="D304" s="131">
        <v>4230</v>
      </c>
      <c r="E304" s="123"/>
      <c r="F304" s="131">
        <v>3798.5714285714284</v>
      </c>
      <c r="G304" s="123"/>
      <c r="H304" s="131">
        <v>0</v>
      </c>
      <c r="I304" s="123"/>
      <c r="J304" s="123"/>
      <c r="K304" s="123"/>
      <c r="L304" s="123"/>
      <c r="M304" s="131">
        <v>8881.4285714285706</v>
      </c>
      <c r="N304" s="152"/>
      <c r="O304" s="123"/>
      <c r="P304" s="131">
        <v>11733.285714285714</v>
      </c>
      <c r="Q304" s="131">
        <v>17018.571428571428</v>
      </c>
      <c r="R304" s="123"/>
      <c r="S304" s="131">
        <v>9184.4285714285706</v>
      </c>
      <c r="T304" s="123"/>
      <c r="U304" s="155">
        <v>11659.857142857143</v>
      </c>
      <c r="V304" s="131">
        <v>13804.285714285714</v>
      </c>
      <c r="W304" s="131">
        <v>848.57142857142856</v>
      </c>
      <c r="X304" s="152"/>
      <c r="Y304" s="152"/>
      <c r="Z304" s="155">
        <v>11984.285714285714</v>
      </c>
      <c r="AA304" s="236">
        <f t="shared" si="4"/>
        <v>110357.57142857142</v>
      </c>
      <c r="AB304" s="131">
        <v>85691.857142857145</v>
      </c>
      <c r="AJ304" s="131">
        <v>-1.4285714285714286</v>
      </c>
    </row>
    <row r="305" spans="1:36" x14ac:dyDescent="0.4">
      <c r="A305" s="125">
        <v>44670</v>
      </c>
      <c r="B305" s="130">
        <v>16892.857142857141</v>
      </c>
      <c r="C305" s="123"/>
      <c r="D305" s="131">
        <v>4600</v>
      </c>
      <c r="E305" s="123"/>
      <c r="F305" s="131">
        <v>1677.1428571428571</v>
      </c>
      <c r="G305" s="123"/>
      <c r="H305" s="131">
        <v>0</v>
      </c>
      <c r="I305" s="123"/>
      <c r="J305" s="123"/>
      <c r="K305" s="123"/>
      <c r="L305" s="123"/>
      <c r="M305" s="131">
        <v>577.14285714285711</v>
      </c>
      <c r="N305" s="152"/>
      <c r="O305" s="123"/>
      <c r="P305" s="131">
        <v>11093.142857142857</v>
      </c>
      <c r="Q305" s="131">
        <v>13750</v>
      </c>
      <c r="R305" s="123"/>
      <c r="S305" s="131">
        <v>14065.142857142857</v>
      </c>
      <c r="T305" s="123"/>
      <c r="U305" s="155">
        <v>11625.857142857143</v>
      </c>
      <c r="V305" s="131">
        <v>7061.4285714285716</v>
      </c>
      <c r="W305" s="131">
        <v>842.85714285714289</v>
      </c>
      <c r="X305" s="152"/>
      <c r="Y305" s="152"/>
      <c r="Z305" s="155">
        <v>23298.571428571428</v>
      </c>
      <c r="AA305" s="236">
        <f t="shared" si="4"/>
        <v>105484.14285714284</v>
      </c>
      <c r="AB305" s="131">
        <v>81169.857142857145</v>
      </c>
      <c r="AJ305" s="131">
        <v>1238.5714285714287</v>
      </c>
    </row>
    <row r="306" spans="1:36" x14ac:dyDescent="0.4">
      <c r="A306" s="125">
        <v>44677</v>
      </c>
      <c r="B306" s="130">
        <v>5751.4285714285716</v>
      </c>
      <c r="C306" s="123"/>
      <c r="D306" s="131">
        <v>4925.7142857142853</v>
      </c>
      <c r="E306" s="123"/>
      <c r="F306" s="131">
        <v>4504.2857142857147</v>
      </c>
      <c r="G306" s="123"/>
      <c r="H306" s="131">
        <v>0</v>
      </c>
      <c r="I306" s="123"/>
      <c r="J306" s="123"/>
      <c r="K306" s="123"/>
      <c r="L306" s="123"/>
      <c r="M306" s="131">
        <v>4485.7142857142853</v>
      </c>
      <c r="N306" s="152"/>
      <c r="O306" s="123"/>
      <c r="P306" s="131">
        <v>11144.857142857143</v>
      </c>
      <c r="Q306" s="131">
        <v>0</v>
      </c>
      <c r="R306" s="123"/>
      <c r="S306" s="131">
        <v>14014.142857142857</v>
      </c>
      <c r="T306" s="123"/>
      <c r="U306" s="155">
        <v>11659.571428571429</v>
      </c>
      <c r="V306" s="131">
        <v>9941.4285714285706</v>
      </c>
      <c r="W306" s="131">
        <v>835.71428571428567</v>
      </c>
      <c r="X306" s="152"/>
      <c r="Y306" s="152"/>
      <c r="Z306" s="155">
        <v>17594.285714285714</v>
      </c>
      <c r="AA306" s="236">
        <f t="shared" si="4"/>
        <v>84857.142857142855</v>
      </c>
      <c r="AB306" s="131">
        <v>58272.857142857138</v>
      </c>
      <c r="AJ306" s="131">
        <v>0</v>
      </c>
    </row>
    <row r="307" spans="1:36" x14ac:dyDescent="0.4">
      <c r="A307" s="125">
        <v>44684</v>
      </c>
      <c r="B307" s="130">
        <v>0</v>
      </c>
      <c r="C307" s="123"/>
      <c r="D307" s="131">
        <v>5088.5714285714284</v>
      </c>
      <c r="E307" s="123"/>
      <c r="F307" s="131">
        <v>3108.5714285714284</v>
      </c>
      <c r="G307" s="123"/>
      <c r="H307" s="131">
        <v>0</v>
      </c>
      <c r="I307" s="123"/>
      <c r="J307" s="123"/>
      <c r="K307" s="123"/>
      <c r="L307" s="123"/>
      <c r="M307" s="131">
        <v>4471.4285714285716</v>
      </c>
      <c r="N307" s="152"/>
      <c r="O307" s="123"/>
      <c r="P307" s="131">
        <v>11433.285714285714</v>
      </c>
      <c r="Q307" s="131">
        <v>12902.857142857143</v>
      </c>
      <c r="R307" s="123"/>
      <c r="S307" s="131">
        <v>14206.428571428571</v>
      </c>
      <c r="T307" s="123"/>
      <c r="U307" s="155">
        <v>6035</v>
      </c>
      <c r="V307" s="131">
        <v>11528.571428571429</v>
      </c>
      <c r="W307" s="131">
        <v>858.57142857142856</v>
      </c>
      <c r="X307" s="152"/>
      <c r="Y307" s="152"/>
      <c r="Z307" s="155">
        <v>0</v>
      </c>
      <c r="AA307" s="236">
        <f t="shared" si="4"/>
        <v>69633.285714285725</v>
      </c>
      <c r="AB307" s="131">
        <v>62053.28571428571</v>
      </c>
      <c r="AJ307" s="131">
        <v>0</v>
      </c>
    </row>
    <row r="308" spans="1:36" x14ac:dyDescent="0.4">
      <c r="A308" s="125">
        <v>44691</v>
      </c>
      <c r="B308" s="130">
        <v>28664.285714285714</v>
      </c>
      <c r="C308" s="123"/>
      <c r="D308" s="131">
        <v>5807.1428571428569</v>
      </c>
      <c r="E308" s="123"/>
      <c r="F308" s="131">
        <v>2595.7142857142858</v>
      </c>
      <c r="G308" s="123"/>
      <c r="H308" s="131">
        <v>0</v>
      </c>
      <c r="I308" s="123"/>
      <c r="J308" s="123"/>
      <c r="K308" s="123"/>
      <c r="L308" s="123"/>
      <c r="M308" s="131">
        <v>4252.8571428571431</v>
      </c>
      <c r="N308" s="152"/>
      <c r="O308" s="123"/>
      <c r="P308" s="131">
        <v>15164.857142857143</v>
      </c>
      <c r="Q308" s="131">
        <v>29344.285714285714</v>
      </c>
      <c r="R308" s="123"/>
      <c r="S308" s="131">
        <v>13698.428571428571</v>
      </c>
      <c r="T308" s="123"/>
      <c r="U308" s="155">
        <v>951.42857142857144</v>
      </c>
      <c r="V308" s="131">
        <v>10561.428571428571</v>
      </c>
      <c r="W308" s="131">
        <v>-152.85714285714286</v>
      </c>
      <c r="X308" s="152"/>
      <c r="Y308" s="152"/>
      <c r="Z308" s="155">
        <v>0</v>
      </c>
      <c r="AA308" s="236">
        <f t="shared" si="4"/>
        <v>110887.57142857141</v>
      </c>
      <c r="AB308" s="131">
        <v>104038.99999999999</v>
      </c>
      <c r="AJ308" s="131">
        <v>0</v>
      </c>
    </row>
    <row r="309" spans="1:36" x14ac:dyDescent="0.4">
      <c r="A309" s="125">
        <v>44698</v>
      </c>
      <c r="B309" s="130">
        <v>12554.25</v>
      </c>
      <c r="C309" s="123"/>
      <c r="D309" s="131">
        <v>5622.8571428571431</v>
      </c>
      <c r="E309" s="123"/>
      <c r="F309" s="131">
        <v>1440</v>
      </c>
      <c r="G309" s="123"/>
      <c r="H309" s="131">
        <v>0</v>
      </c>
      <c r="I309" s="123"/>
      <c r="J309" s="123"/>
      <c r="K309" s="123"/>
      <c r="L309" s="123"/>
      <c r="M309" s="131">
        <v>1427.1428571428571</v>
      </c>
      <c r="N309" s="152"/>
      <c r="O309" s="123"/>
      <c r="P309" s="131">
        <v>3827.2857142857142</v>
      </c>
      <c r="Q309" s="131">
        <v>27571.428571428572</v>
      </c>
      <c r="R309" s="123"/>
      <c r="S309" s="131">
        <v>13675.285714285714</v>
      </c>
      <c r="T309" s="123"/>
      <c r="U309" s="155">
        <v>5.1428571428571432</v>
      </c>
      <c r="V309" s="131">
        <v>9595.7142857142862</v>
      </c>
      <c r="W309" s="131">
        <v>400</v>
      </c>
      <c r="X309" s="152"/>
      <c r="Y309" s="152"/>
      <c r="Z309" s="155">
        <v>0</v>
      </c>
      <c r="AA309" s="236">
        <f t="shared" si="4"/>
        <v>76119.107142857145</v>
      </c>
      <c r="AB309" s="131">
        <v>73251.96428571429</v>
      </c>
      <c r="AJ309" s="131">
        <v>0</v>
      </c>
    </row>
    <row r="310" spans="1:36" x14ac:dyDescent="0.4">
      <c r="A310" s="125">
        <v>44705</v>
      </c>
      <c r="B310" s="130">
        <v>13691.5</v>
      </c>
      <c r="C310" s="123"/>
      <c r="D310" s="131">
        <v>5520</v>
      </c>
      <c r="E310" s="123"/>
      <c r="F310" s="131">
        <v>302.85714285714283</v>
      </c>
      <c r="G310" s="123"/>
      <c r="H310" s="131">
        <v>0</v>
      </c>
      <c r="I310" s="123"/>
      <c r="J310" s="123"/>
      <c r="K310" s="123"/>
      <c r="L310" s="123"/>
      <c r="M310" s="131">
        <v>467.14285714285717</v>
      </c>
      <c r="N310" s="152"/>
      <c r="O310" s="123"/>
      <c r="P310" s="131">
        <v>11194.285714285714</v>
      </c>
      <c r="Q310" s="131">
        <v>29075.714285714286</v>
      </c>
      <c r="R310" s="123"/>
      <c r="S310" s="131">
        <v>13610</v>
      </c>
      <c r="T310" s="123"/>
      <c r="U310" s="155">
        <v>-5.1428571428571432</v>
      </c>
      <c r="V310" s="131">
        <v>4777.1428571428569</v>
      </c>
      <c r="W310" s="131">
        <v>2191.4285714285716</v>
      </c>
      <c r="X310" s="152"/>
      <c r="Y310" s="152"/>
      <c r="Z310" s="155">
        <v>0</v>
      </c>
      <c r="AA310" s="236">
        <f t="shared" si="4"/>
        <v>80824.928571428565</v>
      </c>
      <c r="AB310" s="131">
        <v>80054.928571428565</v>
      </c>
      <c r="AJ310" s="131">
        <v>0</v>
      </c>
    </row>
    <row r="311" spans="1:36" x14ac:dyDescent="0.4">
      <c r="A311" s="125">
        <v>44712</v>
      </c>
      <c r="B311" s="130">
        <v>17063.571428571428</v>
      </c>
      <c r="C311" s="123"/>
      <c r="D311" s="131">
        <v>5200</v>
      </c>
      <c r="E311" s="123"/>
      <c r="F311" s="131">
        <v>524.28571428571433</v>
      </c>
      <c r="G311" s="123"/>
      <c r="H311" s="131">
        <v>0</v>
      </c>
      <c r="I311" s="123"/>
      <c r="J311" s="123"/>
      <c r="K311" s="123"/>
      <c r="L311" s="123"/>
      <c r="M311" s="131">
        <v>468.57142857142856</v>
      </c>
      <c r="N311" s="152"/>
      <c r="O311" s="123"/>
      <c r="P311" s="131">
        <v>11221.285714285714</v>
      </c>
      <c r="Q311" s="131">
        <v>24934.285714285714</v>
      </c>
      <c r="R311" s="123"/>
      <c r="S311" s="131">
        <v>13589.714285714286</v>
      </c>
      <c r="T311" s="123"/>
      <c r="U311" s="155">
        <v>7885.1428571428569</v>
      </c>
      <c r="V311" s="131">
        <v>7344.2857142857147</v>
      </c>
      <c r="W311" s="131">
        <v>802.85714285714289</v>
      </c>
      <c r="X311" s="152"/>
      <c r="Y311" s="152"/>
      <c r="Z311" s="155">
        <v>0</v>
      </c>
      <c r="AA311" s="236">
        <f t="shared" si="4"/>
        <v>89034</v>
      </c>
      <c r="AB311" s="131">
        <v>88041.142857142855</v>
      </c>
      <c r="AJ311" s="131">
        <v>0</v>
      </c>
    </row>
    <row r="312" spans="1:36" x14ac:dyDescent="0.4">
      <c r="A312" s="125">
        <v>44719</v>
      </c>
      <c r="B312" s="130">
        <v>13708.428571428571</v>
      </c>
      <c r="C312" s="123"/>
      <c r="D312" s="131">
        <v>3604.2857142857142</v>
      </c>
      <c r="E312" s="123"/>
      <c r="F312" s="131">
        <v>0</v>
      </c>
      <c r="G312" s="123"/>
      <c r="H312" s="131">
        <v>0</v>
      </c>
      <c r="I312" s="123"/>
      <c r="J312" s="123"/>
      <c r="K312" s="123"/>
      <c r="L312" s="123"/>
      <c r="M312" s="131">
        <v>1235.7142857142858</v>
      </c>
      <c r="N312" s="152"/>
      <c r="O312" s="123"/>
      <c r="P312" s="131">
        <v>6348.4285714285716</v>
      </c>
      <c r="Q312" s="131">
        <v>25632.857142857141</v>
      </c>
      <c r="R312" s="123"/>
      <c r="S312" s="131">
        <v>13212.142857142857</v>
      </c>
      <c r="T312" s="123"/>
      <c r="U312" s="155">
        <v>8500</v>
      </c>
      <c r="V312" s="131">
        <v>14935.714285714286</v>
      </c>
      <c r="W312" s="131">
        <v>3454.2857142857142</v>
      </c>
      <c r="X312" s="152"/>
      <c r="Y312" s="152"/>
      <c r="Z312" s="155">
        <v>0</v>
      </c>
      <c r="AA312" s="236">
        <f t="shared" si="4"/>
        <v>90631.857142857145</v>
      </c>
      <c r="AB312" s="131">
        <v>89396.142857142855</v>
      </c>
      <c r="AJ312" s="131">
        <v>0</v>
      </c>
    </row>
    <row r="313" spans="1:36" x14ac:dyDescent="0.4">
      <c r="A313" s="125">
        <v>44726</v>
      </c>
      <c r="B313" s="130">
        <v>13114.428571428571</v>
      </c>
      <c r="C313" s="123"/>
      <c r="D313" s="131">
        <v>6782.8571428571431</v>
      </c>
      <c r="E313" s="123"/>
      <c r="F313" s="131">
        <v>0</v>
      </c>
      <c r="G313" s="123"/>
      <c r="H313" s="131">
        <v>0</v>
      </c>
      <c r="I313" s="123"/>
      <c r="J313" s="123"/>
      <c r="K313" s="123"/>
      <c r="L313" s="123"/>
      <c r="M313" s="131">
        <v>1540</v>
      </c>
      <c r="N313" s="152"/>
      <c r="O313" s="123"/>
      <c r="P313" s="131">
        <v>14375.428571428571</v>
      </c>
      <c r="Q313" s="131">
        <v>26041.428571428572</v>
      </c>
      <c r="R313" s="123"/>
      <c r="S313" s="131">
        <v>13770.142857142857</v>
      </c>
      <c r="T313" s="123"/>
      <c r="U313" s="155">
        <v>8581.5714285714294</v>
      </c>
      <c r="V313" s="131">
        <v>17581.428571428572</v>
      </c>
      <c r="W313" s="131">
        <v>-1855.7142857142858</v>
      </c>
      <c r="X313" s="152"/>
      <c r="Y313" s="152"/>
      <c r="Z313" s="155">
        <v>0</v>
      </c>
      <c r="AA313" s="236">
        <f t="shared" si="4"/>
        <v>99931.57142857142</v>
      </c>
      <c r="AB313" s="131">
        <v>98391.57142857142</v>
      </c>
      <c r="AJ313" s="131">
        <v>0</v>
      </c>
    </row>
    <row r="314" spans="1:36" x14ac:dyDescent="0.4">
      <c r="A314" s="125">
        <v>44733</v>
      </c>
      <c r="B314" s="130">
        <v>12194.857142857143</v>
      </c>
      <c r="C314" s="123"/>
      <c r="D314" s="131">
        <v>5051.4285714285716</v>
      </c>
      <c r="E314" s="123"/>
      <c r="F314" s="131">
        <v>0</v>
      </c>
      <c r="G314" s="123"/>
      <c r="H314" s="131">
        <v>0</v>
      </c>
      <c r="I314" s="123"/>
      <c r="J314" s="123"/>
      <c r="K314" s="123"/>
      <c r="L314" s="123"/>
      <c r="M314" s="131">
        <v>1290</v>
      </c>
      <c r="N314" s="152"/>
      <c r="O314" s="123"/>
      <c r="P314" s="131">
        <v>10792</v>
      </c>
      <c r="Q314" s="131">
        <v>23461.428571428572</v>
      </c>
      <c r="R314" s="123"/>
      <c r="S314" s="131">
        <v>13373.428571428571</v>
      </c>
      <c r="T314" s="123"/>
      <c r="U314" s="155">
        <v>8101</v>
      </c>
      <c r="V314" s="131">
        <v>2347.1428571428573</v>
      </c>
      <c r="W314" s="131">
        <v>784.28571428571433</v>
      </c>
      <c r="X314" s="152"/>
      <c r="Y314" s="152"/>
      <c r="Z314" s="155">
        <v>0</v>
      </c>
      <c r="AA314" s="236">
        <f t="shared" si="4"/>
        <v>77395.57142857142</v>
      </c>
      <c r="AB314" s="131">
        <v>88161.071428571435</v>
      </c>
      <c r="AJ314" s="131">
        <v>12055.5</v>
      </c>
    </row>
    <row r="315" spans="1:36" x14ac:dyDescent="0.4">
      <c r="A315" s="125">
        <v>44740</v>
      </c>
      <c r="B315" s="131">
        <v>11738.857142857143</v>
      </c>
      <c r="C315" s="123"/>
      <c r="D315" s="131">
        <v>5032.8571428571431</v>
      </c>
      <c r="E315" s="123"/>
      <c r="F315" s="131">
        <v>0</v>
      </c>
      <c r="G315" s="123"/>
      <c r="H315" s="131">
        <v>0</v>
      </c>
      <c r="I315" s="123"/>
      <c r="J315" s="123"/>
      <c r="K315" s="123"/>
      <c r="L315" s="123"/>
      <c r="M315" s="131">
        <v>2117.1428571428573</v>
      </c>
      <c r="N315" s="152"/>
      <c r="O315" s="123"/>
      <c r="P315" s="131">
        <v>3328.5714285714284</v>
      </c>
      <c r="Q315" s="131">
        <v>21912.857142857141</v>
      </c>
      <c r="R315" s="123"/>
      <c r="S315" s="131">
        <v>13422.857142857143</v>
      </c>
      <c r="T315" s="123"/>
      <c r="U315" s="155">
        <v>8134.4285714285716</v>
      </c>
      <c r="V315" s="131">
        <v>30008.571428571428</v>
      </c>
      <c r="W315" s="131">
        <v>768.57142857142856</v>
      </c>
      <c r="X315" s="152"/>
      <c r="Y315" s="152"/>
      <c r="Z315" s="155">
        <v>0</v>
      </c>
      <c r="AA315" s="236">
        <f t="shared" si="4"/>
        <v>96464.714285714275</v>
      </c>
      <c r="AB315" s="131">
        <v>100562.85714285714</v>
      </c>
      <c r="AJ315" s="131">
        <v>6215.2857142857147</v>
      </c>
    </row>
    <row r="316" spans="1:36" x14ac:dyDescent="0.4">
      <c r="A316" s="125">
        <v>44747</v>
      </c>
      <c r="B316" s="131">
        <v>11871.571428571429</v>
      </c>
      <c r="C316" s="123"/>
      <c r="D316" s="131">
        <v>5172.8571428571431</v>
      </c>
      <c r="E316" s="123"/>
      <c r="F316" s="131">
        <v>25302.857142857141</v>
      </c>
      <c r="G316" s="123"/>
      <c r="H316" s="131">
        <v>3881.5714285714284</v>
      </c>
      <c r="I316" s="123"/>
      <c r="J316" s="123"/>
      <c r="K316" s="123"/>
      <c r="L316" s="123"/>
      <c r="M316" s="131">
        <v>897.14285714285711</v>
      </c>
      <c r="N316" s="152"/>
      <c r="O316" s="123"/>
      <c r="P316" s="131">
        <v>16237.142857142857</v>
      </c>
      <c r="Q316" s="131">
        <v>20687.142857142859</v>
      </c>
      <c r="R316" s="123"/>
      <c r="S316" s="131">
        <v>13753</v>
      </c>
      <c r="T316" s="123"/>
      <c r="U316" s="155">
        <v>8300.2857142857138</v>
      </c>
      <c r="V316" s="131">
        <v>17138.571428571428</v>
      </c>
      <c r="W316" s="131">
        <v>937.14285714285711</v>
      </c>
      <c r="X316" s="152"/>
      <c r="Y316" s="152"/>
      <c r="Z316" s="155">
        <v>0</v>
      </c>
      <c r="AA316" s="236">
        <f t="shared" si="4"/>
        <v>124179.2857142857</v>
      </c>
      <c r="AB316" s="131">
        <v>94097.714285714275</v>
      </c>
      <c r="AJ316" s="131">
        <v>0</v>
      </c>
    </row>
    <row r="317" spans="1:36" x14ac:dyDescent="0.4">
      <c r="A317" s="125">
        <v>44754</v>
      </c>
      <c r="B317" s="131">
        <v>11181.142857142857</v>
      </c>
      <c r="C317" s="123"/>
      <c r="D317" s="131">
        <v>4982.8571428571431</v>
      </c>
      <c r="E317" s="123"/>
      <c r="F317" s="131">
        <v>12975.714285714286</v>
      </c>
      <c r="G317" s="123"/>
      <c r="H317" s="131">
        <v>3685.1428571428573</v>
      </c>
      <c r="I317" s="123"/>
      <c r="J317" s="123"/>
      <c r="K317" s="123"/>
      <c r="L317" s="123"/>
      <c r="M317" s="131">
        <v>1457.1428571428571</v>
      </c>
      <c r="N317" s="152"/>
      <c r="O317" s="123"/>
      <c r="P317" s="131">
        <v>9626.4285714285706</v>
      </c>
      <c r="Q317" s="131">
        <v>19594.285714285714</v>
      </c>
      <c r="R317" s="123"/>
      <c r="S317" s="131">
        <v>13195.142857142857</v>
      </c>
      <c r="T317" s="123"/>
      <c r="U317" s="155">
        <v>8093</v>
      </c>
      <c r="V317" s="131">
        <v>16601.428571428572</v>
      </c>
      <c r="W317" s="131">
        <v>624.28571428571433</v>
      </c>
      <c r="X317" s="152"/>
      <c r="Y317" s="152"/>
      <c r="Z317" s="155">
        <v>0</v>
      </c>
      <c r="AA317" s="236">
        <f t="shared" si="4"/>
        <v>102016.57142857142</v>
      </c>
      <c r="AB317" s="131">
        <v>85756.142857142855</v>
      </c>
      <c r="AJ317" s="131">
        <v>1857.5714285714287</v>
      </c>
    </row>
    <row r="318" spans="1:36" x14ac:dyDescent="0.4">
      <c r="A318" s="125">
        <v>44761</v>
      </c>
      <c r="B318" s="131">
        <v>18994.285714285714</v>
      </c>
      <c r="C318" s="123"/>
      <c r="D318" s="131">
        <v>4785.7142857142853</v>
      </c>
      <c r="E318" s="123"/>
      <c r="F318" s="131">
        <v>17365.714285714286</v>
      </c>
      <c r="G318" s="123"/>
      <c r="H318" s="130">
        <v>3147.5714285714284</v>
      </c>
      <c r="I318" s="123"/>
      <c r="J318" s="123"/>
      <c r="K318" s="123"/>
      <c r="L318" s="123"/>
      <c r="M318" s="131">
        <v>1440</v>
      </c>
      <c r="N318" s="152"/>
      <c r="O318" s="123"/>
      <c r="P318" s="131">
        <v>9507.8571428571431</v>
      </c>
      <c r="Q318" s="131">
        <v>19290</v>
      </c>
      <c r="R318" s="123"/>
      <c r="S318" s="131">
        <v>13093.857142857143</v>
      </c>
      <c r="T318" s="123"/>
      <c r="U318" s="155">
        <v>8280.1428571428569</v>
      </c>
      <c r="V318" s="131">
        <v>3122.8571428571427</v>
      </c>
      <c r="W318" s="131">
        <v>451.85714285714283</v>
      </c>
      <c r="X318" s="152"/>
      <c r="Y318" s="152"/>
      <c r="Z318" s="155">
        <v>0</v>
      </c>
      <c r="AA318" s="236">
        <f t="shared" si="4"/>
        <v>99479.857142857159</v>
      </c>
      <c r="AB318" s="131">
        <v>77526.571428571435</v>
      </c>
      <c r="AJ318" s="131">
        <v>0</v>
      </c>
    </row>
    <row r="319" spans="1:36" x14ac:dyDescent="0.4">
      <c r="A319" s="125">
        <v>44768</v>
      </c>
      <c r="B319" s="131">
        <v>2828.5714285714284</v>
      </c>
      <c r="C319" s="123"/>
      <c r="D319" s="131">
        <v>798.57142857142856</v>
      </c>
      <c r="E319" s="123"/>
      <c r="F319" s="131">
        <v>15490.857142857143</v>
      </c>
      <c r="G319" s="123"/>
      <c r="H319" s="137">
        <v>14360.857142857143</v>
      </c>
      <c r="I319" s="123"/>
      <c r="J319" s="123"/>
      <c r="K319" s="123"/>
      <c r="L319" s="123"/>
      <c r="M319" s="131">
        <v>1230</v>
      </c>
      <c r="N319" s="152"/>
      <c r="O319" s="123"/>
      <c r="P319" s="131">
        <v>9434.8571428571431</v>
      </c>
      <c r="Q319" s="131">
        <v>19357.142857142859</v>
      </c>
      <c r="R319" s="123"/>
      <c r="S319" s="131">
        <v>12975.571428571429</v>
      </c>
      <c r="T319" s="123"/>
      <c r="U319" s="155">
        <v>7052.5714285714284</v>
      </c>
      <c r="V319" s="137">
        <v>-14.285714285714286</v>
      </c>
      <c r="W319" s="131">
        <v>1066.7142857142858</v>
      </c>
      <c r="X319" s="152"/>
      <c r="Y319" s="152"/>
      <c r="Z319" s="155">
        <v>0</v>
      </c>
      <c r="AA319" s="236">
        <f t="shared" si="4"/>
        <v>84581.428571428594</v>
      </c>
      <c r="AB319" s="131">
        <v>54910.571428571428</v>
      </c>
      <c r="AJ319" s="131">
        <v>1410.8571428571429</v>
      </c>
    </row>
    <row r="320" spans="1:36" x14ac:dyDescent="0.4">
      <c r="A320" s="125">
        <v>44775</v>
      </c>
      <c r="B320" s="131">
        <v>10810</v>
      </c>
      <c r="C320" s="123"/>
      <c r="D320" s="131">
        <v>0</v>
      </c>
      <c r="E320" s="123"/>
      <c r="F320" s="131">
        <v>13510.571428571429</v>
      </c>
      <c r="G320" s="123"/>
      <c r="H320" s="130">
        <v>14190.857142857143</v>
      </c>
      <c r="I320" s="123"/>
      <c r="J320" s="123"/>
      <c r="K320" s="123"/>
      <c r="L320" s="123"/>
      <c r="M320" s="131">
        <v>327.14285714285717</v>
      </c>
      <c r="N320" s="152"/>
      <c r="O320" s="123"/>
      <c r="P320" s="131">
        <v>6279.4285714285716</v>
      </c>
      <c r="Q320" s="131">
        <v>19531.428571428572</v>
      </c>
      <c r="R320" s="123"/>
      <c r="S320" s="131">
        <v>13487.571428571429</v>
      </c>
      <c r="T320" s="123"/>
      <c r="U320" s="155">
        <v>0</v>
      </c>
      <c r="V320" s="131">
        <v>0</v>
      </c>
      <c r="W320" s="131">
        <v>751.42857142857144</v>
      </c>
      <c r="X320" s="152"/>
      <c r="Y320" s="152"/>
      <c r="Z320" s="155">
        <v>0</v>
      </c>
      <c r="AA320" s="236">
        <f t="shared" si="4"/>
        <v>78888.428571428565</v>
      </c>
      <c r="AB320" s="131">
        <v>52284</v>
      </c>
      <c r="AJ320" s="131">
        <v>1424.1428571428571</v>
      </c>
    </row>
    <row r="321" spans="1:36" x14ac:dyDescent="0.4">
      <c r="A321" s="125">
        <v>44782</v>
      </c>
      <c r="B321" s="131">
        <v>9160</v>
      </c>
      <c r="C321" s="123"/>
      <c r="D321" s="131">
        <v>0</v>
      </c>
      <c r="E321" s="123"/>
      <c r="F321" s="131">
        <v>13934.285714285714</v>
      </c>
      <c r="G321" s="123"/>
      <c r="H321" s="130">
        <v>28014.285714285714</v>
      </c>
      <c r="I321" s="123"/>
      <c r="J321" s="123"/>
      <c r="K321" s="123"/>
      <c r="L321" s="123"/>
      <c r="M321" s="131">
        <v>590</v>
      </c>
      <c r="N321" s="152"/>
      <c r="O321" s="123"/>
      <c r="P321" s="131">
        <v>12863.428571428571</v>
      </c>
      <c r="Q321" s="131">
        <v>19360</v>
      </c>
      <c r="R321" s="123"/>
      <c r="S321" s="131">
        <v>13438.571428571429</v>
      </c>
      <c r="T321" s="123"/>
      <c r="U321" s="155">
        <v>0</v>
      </c>
      <c r="V321" s="131">
        <v>11014.285714285714</v>
      </c>
      <c r="W321" s="131">
        <v>744.28571428571433</v>
      </c>
      <c r="X321" s="152"/>
      <c r="Y321" s="152"/>
      <c r="Z321" s="155">
        <v>0</v>
      </c>
      <c r="AA321" s="236">
        <f t="shared" si="4"/>
        <v>109119.14285714286</v>
      </c>
      <c r="AB321" s="131">
        <v>68278.142857142855</v>
      </c>
      <c r="AJ321" s="131">
        <v>1697.5714285714287</v>
      </c>
    </row>
    <row r="322" spans="1:36" x14ac:dyDescent="0.4">
      <c r="A322" s="125">
        <v>44789</v>
      </c>
      <c r="B322" s="131">
        <v>-1351.7142857142858</v>
      </c>
      <c r="C322" s="123"/>
      <c r="D322" s="131">
        <v>0</v>
      </c>
      <c r="E322" s="123"/>
      <c r="F322" s="131">
        <v>2825.7142857142858</v>
      </c>
      <c r="G322" s="123"/>
      <c r="H322" s="130">
        <v>16123.428571428571</v>
      </c>
      <c r="I322" s="123"/>
      <c r="J322" s="123"/>
      <c r="K322" s="123"/>
      <c r="L322" s="123"/>
      <c r="M322" s="131">
        <v>18.571428571428573</v>
      </c>
      <c r="N322" s="152"/>
      <c r="O322" s="123"/>
      <c r="P322" s="131">
        <v>5708</v>
      </c>
      <c r="Q322" s="131">
        <v>19340</v>
      </c>
      <c r="R322" s="123"/>
      <c r="S322" s="131">
        <v>13490.571428571429</v>
      </c>
      <c r="T322" s="123"/>
      <c r="U322" s="155">
        <v>1092.1428571428571</v>
      </c>
      <c r="V322" s="131">
        <v>16271.428571428571</v>
      </c>
      <c r="W322" s="131">
        <v>4881.4285714285716</v>
      </c>
      <c r="X322" s="152"/>
      <c r="Y322" s="152"/>
      <c r="Z322" s="155">
        <v>0</v>
      </c>
      <c r="AA322" s="236">
        <f t="shared" si="4"/>
        <v>78399.57142857142</v>
      </c>
      <c r="AB322" s="131">
        <v>60978.285714285717</v>
      </c>
      <c r="AJ322" s="131">
        <v>1546.4285714285713</v>
      </c>
    </row>
    <row r="323" spans="1:36" x14ac:dyDescent="0.4">
      <c r="A323" s="125">
        <v>44796</v>
      </c>
      <c r="B323" s="131">
        <v>-3582.5714285714284</v>
      </c>
      <c r="C323" s="123"/>
      <c r="D323" s="131">
        <v>0</v>
      </c>
      <c r="E323" s="123"/>
      <c r="F323" s="131">
        <v>9047.1428571428569</v>
      </c>
      <c r="G323" s="123"/>
      <c r="H323" s="130">
        <v>17779.142857142859</v>
      </c>
      <c r="I323" s="123"/>
      <c r="J323" s="123"/>
      <c r="K323" s="123"/>
      <c r="L323" s="123"/>
      <c r="M323" s="131">
        <v>274.28571428571428</v>
      </c>
      <c r="N323" s="152"/>
      <c r="O323" s="123"/>
      <c r="P323" s="131">
        <v>8557.1428571428569</v>
      </c>
      <c r="Q323" s="131">
        <v>19187.142857142859</v>
      </c>
      <c r="R323" s="123"/>
      <c r="S323" s="131">
        <v>13436.428571428571</v>
      </c>
      <c r="T323" s="123"/>
      <c r="U323" s="155">
        <v>2026</v>
      </c>
      <c r="V323" s="131">
        <v>26520</v>
      </c>
      <c r="W323" s="131">
        <v>855.85714285714289</v>
      </c>
      <c r="X323" s="152"/>
      <c r="Y323" s="152"/>
      <c r="Z323" s="155">
        <v>0</v>
      </c>
      <c r="AA323" s="236">
        <f t="shared" si="4"/>
        <v>94100.571428571435</v>
      </c>
      <c r="AB323" s="131">
        <v>68616.571428571435</v>
      </c>
      <c r="AJ323" s="131">
        <v>1616.5714285714287</v>
      </c>
    </row>
    <row r="324" spans="1:36" x14ac:dyDescent="0.4">
      <c r="A324" s="125">
        <v>44803</v>
      </c>
      <c r="B324" s="131">
        <v>5761.4285714285716</v>
      </c>
      <c r="C324" s="123"/>
      <c r="D324" s="131">
        <v>8484.2857142857138</v>
      </c>
      <c r="E324" s="123"/>
      <c r="F324" s="131">
        <v>7562.8571428571431</v>
      </c>
      <c r="G324" s="123"/>
      <c r="H324" s="130">
        <v>9564.1428571428569</v>
      </c>
      <c r="I324" s="123"/>
      <c r="J324" s="123"/>
      <c r="K324" s="123"/>
      <c r="L324" s="123"/>
      <c r="M324" s="131">
        <v>422.85714285714283</v>
      </c>
      <c r="N324" s="152"/>
      <c r="O324" s="123"/>
      <c r="P324" s="131">
        <v>3942.8571428571427</v>
      </c>
      <c r="Q324" s="131">
        <v>19341.428571428572</v>
      </c>
      <c r="R324" s="123"/>
      <c r="S324" s="131">
        <v>13438.714285714286</v>
      </c>
      <c r="T324" s="123"/>
      <c r="U324" s="155">
        <v>14869.285714285714</v>
      </c>
      <c r="V324" s="131">
        <v>21792.857142857141</v>
      </c>
      <c r="W324" s="131">
        <v>-3555.8571428571427</v>
      </c>
      <c r="X324" s="152"/>
      <c r="Y324" s="152"/>
      <c r="Z324" s="155">
        <v>0</v>
      </c>
      <c r="AA324" s="236">
        <f>SUM(B324:Z324)</f>
        <v>101624.85714285713</v>
      </c>
      <c r="AB324" s="131">
        <v>85529.428571428565</v>
      </c>
      <c r="AJ324" s="131">
        <v>1454.4285714285713</v>
      </c>
    </row>
    <row r="325" spans="1:36" x14ac:dyDescent="0.4">
      <c r="A325" s="125">
        <v>44810</v>
      </c>
      <c r="B325" s="131">
        <v>16112.857142857143</v>
      </c>
      <c r="C325" s="123"/>
      <c r="D325" s="131">
        <v>0.2857142857142857</v>
      </c>
      <c r="E325" s="123"/>
      <c r="F325" s="131">
        <v>5540</v>
      </c>
      <c r="G325" s="123"/>
      <c r="H325" s="130">
        <v>9314.7142857142862</v>
      </c>
      <c r="I325" s="123"/>
      <c r="J325" s="123"/>
      <c r="K325" s="123"/>
      <c r="L325" s="123"/>
      <c r="M325" s="131">
        <v>371.42857142857144</v>
      </c>
      <c r="N325" s="152"/>
      <c r="O325" s="123"/>
      <c r="P325" s="131">
        <v>13043.142857142857</v>
      </c>
      <c r="Q325" s="131">
        <v>18978.571428571428</v>
      </c>
      <c r="R325" s="123"/>
      <c r="S325" s="131">
        <v>13174.714285714286</v>
      </c>
      <c r="T325" s="123"/>
      <c r="U325" s="155">
        <v>8160.4285714285716</v>
      </c>
      <c r="V325" s="131">
        <v>20000</v>
      </c>
      <c r="W325" s="131">
        <v>767.14285714285711</v>
      </c>
      <c r="X325" s="152"/>
      <c r="Y325" s="152"/>
      <c r="Z325" s="155">
        <v>0</v>
      </c>
      <c r="AA325" s="236">
        <f>SUM(B325:Z325)</f>
        <v>105463.28571428571</v>
      </c>
      <c r="AB325" s="131">
        <v>91802.71428571429</v>
      </c>
      <c r="AJ325" s="131">
        <v>1565.5714285714287</v>
      </c>
    </row>
    <row r="326" spans="1:36" x14ac:dyDescent="0.4">
      <c r="A326" s="125">
        <v>44817</v>
      </c>
      <c r="B326" s="131">
        <v>12465.714285714286</v>
      </c>
      <c r="C326" s="123"/>
      <c r="D326" s="131">
        <v>0</v>
      </c>
      <c r="E326" s="123"/>
      <c r="F326" s="131">
        <v>4968.5714285714284</v>
      </c>
      <c r="G326" s="123"/>
      <c r="H326" s="130">
        <v>5501</v>
      </c>
      <c r="I326" s="123"/>
      <c r="J326" s="123"/>
      <c r="K326" s="123"/>
      <c r="L326" s="123"/>
      <c r="M326" s="131">
        <v>350</v>
      </c>
      <c r="N326" s="152"/>
      <c r="O326" s="123"/>
      <c r="P326" s="131">
        <v>20314.428571428572</v>
      </c>
      <c r="Q326" s="131">
        <v>18292.857142857141</v>
      </c>
      <c r="R326" s="123"/>
      <c r="S326" s="131">
        <v>11885.571428571429</v>
      </c>
      <c r="T326" s="123"/>
      <c r="U326" s="155">
        <v>7903.5714285714284</v>
      </c>
      <c r="V326" s="131">
        <v>20001</v>
      </c>
      <c r="W326" s="131">
        <v>704.28571428571433</v>
      </c>
      <c r="X326" s="152"/>
      <c r="Y326" s="152"/>
      <c r="Z326" s="155">
        <v>1</v>
      </c>
      <c r="AA326" s="236">
        <f>SUM(B326:Z326)</f>
        <v>102388.00000000001</v>
      </c>
      <c r="AB326" s="131">
        <v>93033.85714285713</v>
      </c>
      <c r="AJ326" s="131">
        <v>1466.4285714285713</v>
      </c>
    </row>
    <row r="327" spans="1:36" x14ac:dyDescent="0.4">
      <c r="A327" s="125"/>
      <c r="B327" s="131"/>
      <c r="C327" s="131"/>
      <c r="D327" s="131"/>
      <c r="E327" s="131"/>
      <c r="F327" s="131"/>
      <c r="G327" s="131"/>
      <c r="H327" s="131"/>
      <c r="I327" s="131"/>
      <c r="J327" s="131"/>
      <c r="K327" s="131"/>
      <c r="L327" s="131"/>
      <c r="M327" s="131"/>
      <c r="N327" s="155"/>
      <c r="O327" s="131"/>
      <c r="P327" s="131"/>
      <c r="Q327" s="131"/>
      <c r="R327" s="131"/>
      <c r="S327" s="123"/>
      <c r="T327" s="123"/>
      <c r="U327" s="152"/>
      <c r="V327" s="123"/>
      <c r="W327" s="123"/>
      <c r="X327" s="152"/>
      <c r="Y327" s="152"/>
      <c r="Z327" s="152"/>
      <c r="AA327" s="236"/>
      <c r="AB327" s="123"/>
    </row>
    <row r="328" spans="1:36" x14ac:dyDescent="0.4">
      <c r="A328" s="138"/>
      <c r="B328" s="133"/>
      <c r="C328" s="133"/>
      <c r="D328" s="133"/>
      <c r="E328" s="133"/>
      <c r="F328" s="133"/>
      <c r="G328" s="133"/>
      <c r="H328" s="133"/>
      <c r="I328" s="133"/>
      <c r="J328" s="133"/>
      <c r="K328" s="133"/>
      <c r="L328" s="133"/>
      <c r="M328" s="133"/>
      <c r="N328" s="160"/>
      <c r="O328" s="133"/>
      <c r="P328" s="133"/>
      <c r="Q328" s="133"/>
      <c r="R328" s="133"/>
    </row>
    <row r="329" spans="1:36" x14ac:dyDescent="0.4">
      <c r="A329" s="138"/>
      <c r="B329" s="133"/>
      <c r="C329" s="133"/>
      <c r="D329" s="133"/>
      <c r="E329" s="133"/>
      <c r="F329" s="133"/>
      <c r="G329" s="133"/>
      <c r="H329" s="133"/>
      <c r="I329" s="133"/>
      <c r="J329" s="133"/>
      <c r="K329" s="133"/>
      <c r="L329" s="133"/>
      <c r="M329" s="133"/>
      <c r="N329" s="160"/>
      <c r="O329" s="133"/>
      <c r="P329" s="133"/>
      <c r="Q329" s="133"/>
      <c r="R329" s="133"/>
    </row>
    <row r="330" spans="1:36" x14ac:dyDescent="0.4">
      <c r="A330" s="138"/>
      <c r="B330" s="133"/>
      <c r="C330" s="133"/>
      <c r="D330" s="133"/>
      <c r="E330" s="133"/>
      <c r="F330" s="133"/>
      <c r="G330" s="133"/>
      <c r="H330" s="133"/>
      <c r="I330" s="133"/>
      <c r="J330" s="133"/>
      <c r="K330" s="133"/>
      <c r="L330" s="133"/>
      <c r="M330" s="133"/>
      <c r="N330" s="160"/>
      <c r="O330" s="133"/>
      <c r="P330" s="133"/>
      <c r="Q330" s="133"/>
      <c r="R330" s="133"/>
    </row>
    <row r="331" spans="1:36" x14ac:dyDescent="0.4">
      <c r="A331" s="138"/>
      <c r="B331" s="133"/>
      <c r="C331" s="133"/>
      <c r="D331" s="133"/>
      <c r="E331" s="133"/>
      <c r="F331" s="133"/>
      <c r="G331" s="133"/>
      <c r="H331" s="133"/>
      <c r="I331" s="133"/>
      <c r="J331" s="133"/>
      <c r="K331" s="133"/>
      <c r="L331" s="133"/>
      <c r="M331" s="133"/>
      <c r="N331" s="160"/>
      <c r="O331" s="133"/>
      <c r="P331" s="133"/>
      <c r="Q331" s="133"/>
      <c r="R331" s="133"/>
    </row>
    <row r="332" spans="1:36" x14ac:dyDescent="0.4">
      <c r="A332" s="138"/>
      <c r="B332" s="133"/>
      <c r="C332" s="133"/>
      <c r="D332" s="133"/>
      <c r="E332" s="133"/>
      <c r="F332" s="133"/>
      <c r="G332" s="133"/>
      <c r="H332" s="133"/>
      <c r="I332" s="133"/>
      <c r="J332" s="133"/>
      <c r="K332" s="133"/>
      <c r="L332" s="133"/>
      <c r="M332" s="133"/>
      <c r="N332" s="160"/>
      <c r="O332" s="133"/>
      <c r="P332" s="133"/>
      <c r="Q332" s="133"/>
      <c r="R332" s="133"/>
    </row>
    <row r="333" spans="1:36" x14ac:dyDescent="0.4">
      <c r="A333" s="138"/>
      <c r="B333" s="133"/>
      <c r="C333" s="133"/>
      <c r="D333" s="133"/>
      <c r="E333" s="133"/>
      <c r="F333" s="133"/>
      <c r="G333" s="133"/>
      <c r="H333" s="133"/>
      <c r="I333" s="133"/>
      <c r="J333" s="133"/>
      <c r="K333" s="133"/>
      <c r="L333" s="133"/>
      <c r="M333" s="133"/>
      <c r="N333" s="160"/>
      <c r="O333" s="133"/>
      <c r="P333" s="133"/>
      <c r="Q333" s="133"/>
      <c r="R333" s="133"/>
    </row>
    <row r="334" spans="1:36" x14ac:dyDescent="0.4">
      <c r="A334" s="138"/>
      <c r="B334" s="133"/>
      <c r="C334" s="133"/>
      <c r="D334" s="133"/>
      <c r="E334" s="139"/>
      <c r="F334" s="133"/>
      <c r="G334" s="133"/>
      <c r="H334" s="133"/>
      <c r="I334" s="133"/>
      <c r="J334" s="133"/>
      <c r="K334" s="133"/>
      <c r="L334" s="133"/>
      <c r="M334" s="133"/>
      <c r="N334" s="160"/>
      <c r="O334" s="133"/>
      <c r="P334" s="133"/>
      <c r="Q334" s="133"/>
      <c r="R334" s="133"/>
    </row>
    <row r="335" spans="1:36" x14ac:dyDescent="0.4">
      <c r="A335" s="138"/>
      <c r="B335" s="133"/>
      <c r="C335" s="133"/>
      <c r="D335" s="133"/>
      <c r="E335" s="133"/>
      <c r="F335" s="133"/>
      <c r="G335" s="133"/>
      <c r="H335" s="133"/>
      <c r="I335" s="133"/>
      <c r="J335" s="133"/>
      <c r="K335" s="133"/>
      <c r="L335" s="133"/>
      <c r="M335" s="133"/>
      <c r="N335" s="160"/>
      <c r="O335" s="133"/>
      <c r="P335" s="133"/>
      <c r="Q335" s="133"/>
      <c r="R335" s="133"/>
    </row>
    <row r="336" spans="1:36" x14ac:dyDescent="0.4">
      <c r="A336" s="138"/>
      <c r="B336" s="133"/>
      <c r="C336" s="133"/>
      <c r="D336" s="133"/>
      <c r="E336" s="140"/>
      <c r="F336" s="133"/>
      <c r="G336" s="133"/>
      <c r="H336" s="133"/>
      <c r="I336" s="133"/>
      <c r="J336" s="133"/>
      <c r="K336" s="133"/>
      <c r="L336" s="133"/>
      <c r="M336" s="133"/>
      <c r="N336" s="160"/>
      <c r="O336" s="133"/>
      <c r="P336" s="133"/>
      <c r="Q336" s="133"/>
      <c r="R336" s="133"/>
    </row>
    <row r="337" spans="1:18" x14ac:dyDescent="0.4">
      <c r="A337" s="138"/>
      <c r="B337" s="133"/>
      <c r="C337" s="133"/>
      <c r="D337" s="133"/>
      <c r="E337" s="139"/>
      <c r="F337" s="133"/>
      <c r="G337" s="133"/>
      <c r="H337" s="133"/>
      <c r="I337" s="133"/>
      <c r="J337" s="133"/>
      <c r="K337" s="133"/>
      <c r="L337" s="133"/>
      <c r="M337" s="133"/>
      <c r="N337" s="160"/>
      <c r="O337" s="133"/>
      <c r="P337" s="133"/>
      <c r="Q337" s="133"/>
      <c r="R337" s="133"/>
    </row>
    <row r="338" spans="1:18" x14ac:dyDescent="0.4">
      <c r="A338" s="138"/>
      <c r="B338" s="133"/>
      <c r="C338" s="133"/>
      <c r="D338" s="133"/>
      <c r="E338" s="139"/>
      <c r="F338" s="133"/>
      <c r="G338" s="133"/>
      <c r="H338" s="133"/>
      <c r="I338" s="133"/>
      <c r="J338" s="133"/>
      <c r="K338" s="133"/>
      <c r="L338" s="133"/>
      <c r="M338" s="133"/>
      <c r="N338" s="160"/>
      <c r="O338" s="133"/>
      <c r="P338" s="133"/>
      <c r="Q338" s="133"/>
      <c r="R338" s="133"/>
    </row>
    <row r="339" spans="1:18" x14ac:dyDescent="0.4">
      <c r="A339" s="138"/>
      <c r="B339" s="133"/>
      <c r="C339" s="133"/>
      <c r="D339" s="133"/>
      <c r="E339" s="139"/>
      <c r="F339" s="133"/>
      <c r="G339" s="133"/>
      <c r="H339" s="133"/>
      <c r="I339" s="133"/>
      <c r="J339" s="133"/>
      <c r="K339" s="133"/>
      <c r="L339" s="133"/>
      <c r="M339" s="133"/>
      <c r="N339" s="160"/>
      <c r="O339" s="133"/>
      <c r="P339" s="133"/>
      <c r="Q339" s="133"/>
      <c r="R339" s="133"/>
    </row>
    <row r="340" spans="1:18" x14ac:dyDescent="0.4">
      <c r="A340" s="138"/>
      <c r="B340" s="133"/>
      <c r="C340" s="133"/>
      <c r="D340" s="133"/>
      <c r="E340" s="139"/>
      <c r="F340" s="133"/>
      <c r="G340" s="133"/>
      <c r="H340" s="133"/>
      <c r="I340" s="133"/>
      <c r="J340" s="133"/>
      <c r="K340" s="133"/>
      <c r="L340" s="133"/>
      <c r="M340" s="133"/>
      <c r="N340" s="160"/>
      <c r="O340" s="133"/>
      <c r="P340" s="133"/>
      <c r="Q340" s="133"/>
      <c r="R340" s="133"/>
    </row>
    <row r="341" spans="1:18" x14ac:dyDescent="0.4">
      <c r="A341" s="138"/>
      <c r="B341" s="133"/>
      <c r="C341" s="133"/>
      <c r="D341" s="133"/>
      <c r="E341" s="139"/>
      <c r="F341" s="133"/>
      <c r="G341" s="133"/>
      <c r="H341" s="133"/>
      <c r="I341" s="133"/>
      <c r="J341" s="133"/>
      <c r="K341" s="133"/>
      <c r="L341" s="133"/>
      <c r="M341" s="133"/>
      <c r="N341" s="160"/>
      <c r="O341" s="133"/>
      <c r="P341" s="133"/>
      <c r="Q341" s="133"/>
      <c r="R341" s="133"/>
    </row>
    <row r="342" spans="1:18" x14ac:dyDescent="0.4">
      <c r="A342" s="138"/>
      <c r="B342" s="133"/>
      <c r="C342" s="133"/>
      <c r="D342" s="133"/>
      <c r="E342" s="139"/>
      <c r="F342" s="133"/>
      <c r="G342" s="133"/>
      <c r="H342" s="133"/>
      <c r="I342" s="133"/>
      <c r="J342" s="133"/>
      <c r="K342" s="133"/>
      <c r="L342" s="133"/>
      <c r="M342" s="133"/>
      <c r="N342" s="160"/>
      <c r="O342" s="133"/>
      <c r="P342" s="133"/>
      <c r="Q342" s="133"/>
      <c r="R342" s="133"/>
    </row>
    <row r="343" spans="1:18" x14ac:dyDescent="0.4">
      <c r="A343" s="138"/>
      <c r="B343" s="133"/>
      <c r="C343" s="133"/>
      <c r="D343" s="133"/>
      <c r="E343" s="139"/>
      <c r="F343" s="133"/>
      <c r="G343" s="133"/>
      <c r="H343" s="133"/>
      <c r="I343" s="133"/>
      <c r="J343" s="133"/>
      <c r="K343" s="133"/>
      <c r="L343" s="133"/>
      <c r="M343" s="133"/>
      <c r="N343" s="160"/>
      <c r="O343" s="133"/>
      <c r="P343" s="133"/>
      <c r="Q343" s="133"/>
      <c r="R343" s="133"/>
    </row>
  </sheetData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3B9BB0-745F-47FE-AAB8-366E2D41992D}">
  <dimension ref="A1:I12"/>
  <sheetViews>
    <sheetView topLeftCell="A13" zoomScale="60" zoomScaleNormal="60" workbookViewId="0">
      <selection activeCell="L9" sqref="L9"/>
    </sheetView>
  </sheetViews>
  <sheetFormatPr defaultRowHeight="14.4" x14ac:dyDescent="0.3"/>
  <cols>
    <col min="2" max="2" width="22" customWidth="1"/>
    <col min="3" max="3" width="10.77734375" customWidth="1"/>
    <col min="4" max="4" width="12.77734375" customWidth="1"/>
    <col min="5" max="8" width="10.77734375" customWidth="1"/>
  </cols>
  <sheetData>
    <row r="1" spans="1:9" x14ac:dyDescent="0.3">
      <c r="A1" s="26"/>
      <c r="B1" s="26"/>
      <c r="C1" s="26"/>
      <c r="D1" s="29">
        <v>44504</v>
      </c>
      <c r="E1" s="30">
        <v>44509</v>
      </c>
      <c r="F1" s="30">
        <v>44516</v>
      </c>
      <c r="G1" s="30"/>
      <c r="H1" s="30"/>
    </row>
    <row r="2" spans="1:9" x14ac:dyDescent="0.3">
      <c r="A2" s="26" t="s">
        <v>81</v>
      </c>
      <c r="B2" s="26" t="s">
        <v>4</v>
      </c>
      <c r="C2" s="26" t="s">
        <v>57</v>
      </c>
      <c r="D2" s="26" t="s">
        <v>115</v>
      </c>
      <c r="E2" s="26" t="s">
        <v>115</v>
      </c>
      <c r="F2" s="26"/>
      <c r="G2" s="26"/>
      <c r="H2" s="26"/>
      <c r="I2" t="s">
        <v>0</v>
      </c>
    </row>
    <row r="3" spans="1:9" x14ac:dyDescent="0.3">
      <c r="A3" s="26" t="s">
        <v>107</v>
      </c>
      <c r="B3" s="26" t="s">
        <v>65</v>
      </c>
      <c r="C3" s="26">
        <v>297</v>
      </c>
      <c r="D3" s="26">
        <v>103</v>
      </c>
      <c r="E3" s="26" t="s">
        <v>122</v>
      </c>
      <c r="F3" s="26" t="s">
        <v>123</v>
      </c>
      <c r="G3" s="26"/>
      <c r="H3" s="26"/>
    </row>
    <row r="4" spans="1:9" x14ac:dyDescent="0.3">
      <c r="A4" s="26" t="s">
        <v>108</v>
      </c>
      <c r="B4" s="26" t="s">
        <v>82</v>
      </c>
      <c r="C4" s="26" t="s">
        <v>83</v>
      </c>
      <c r="D4" s="26" t="s">
        <v>84</v>
      </c>
      <c r="E4" s="26"/>
      <c r="F4" s="26"/>
      <c r="G4" s="26"/>
      <c r="H4" s="26"/>
      <c r="I4" t="s">
        <v>109</v>
      </c>
    </row>
    <row r="5" spans="1:9" x14ac:dyDescent="0.3">
      <c r="A5" s="26" t="s">
        <v>111</v>
      </c>
      <c r="B5" s="26" t="s">
        <v>85</v>
      </c>
      <c r="C5" s="26" t="s">
        <v>86</v>
      </c>
      <c r="D5" s="26" t="s">
        <v>84</v>
      </c>
      <c r="E5" s="26"/>
      <c r="F5" s="26"/>
      <c r="G5" s="26"/>
      <c r="H5" s="26"/>
    </row>
    <row r="6" spans="1:9" x14ac:dyDescent="0.3">
      <c r="A6" s="26" t="s">
        <v>87</v>
      </c>
      <c r="B6" s="26" t="s">
        <v>88</v>
      </c>
      <c r="C6" s="26" t="s">
        <v>89</v>
      </c>
      <c r="D6" s="26" t="s">
        <v>84</v>
      </c>
      <c r="E6" s="26"/>
      <c r="F6" s="26"/>
      <c r="G6" s="26"/>
      <c r="H6" s="26"/>
    </row>
    <row r="7" spans="1:9" x14ac:dyDescent="0.3">
      <c r="A7" s="26" t="s">
        <v>112</v>
      </c>
      <c r="B7" s="26" t="s">
        <v>92</v>
      </c>
      <c r="C7" s="26" t="s">
        <v>90</v>
      </c>
      <c r="D7" s="26" t="s">
        <v>84</v>
      </c>
      <c r="E7" s="26"/>
      <c r="F7" s="26"/>
      <c r="G7" s="26"/>
      <c r="H7" s="26"/>
    </row>
    <row r="8" spans="1:9" x14ac:dyDescent="0.3">
      <c r="A8" s="26" t="s">
        <v>113</v>
      </c>
      <c r="B8" s="26" t="s">
        <v>91</v>
      </c>
      <c r="C8" s="26" t="s">
        <v>95</v>
      </c>
      <c r="D8" s="26" t="s">
        <v>93</v>
      </c>
      <c r="E8" s="26"/>
      <c r="F8" s="26"/>
      <c r="G8" s="26"/>
      <c r="H8" s="26"/>
    </row>
    <row r="9" spans="1:9" x14ac:dyDescent="0.3">
      <c r="A9" s="26" t="s">
        <v>114</v>
      </c>
      <c r="B9" s="26" t="s">
        <v>94</v>
      </c>
      <c r="C9" s="26" t="s">
        <v>96</v>
      </c>
      <c r="D9" s="26" t="s">
        <v>93</v>
      </c>
      <c r="E9" s="26"/>
      <c r="F9" s="26"/>
      <c r="G9" s="26"/>
      <c r="H9" s="26"/>
      <c r="I9" t="s">
        <v>97</v>
      </c>
    </row>
    <row r="10" spans="1:9" x14ac:dyDescent="0.3">
      <c r="A10" s="26" t="s">
        <v>98</v>
      </c>
      <c r="B10" s="26" t="s">
        <v>99</v>
      </c>
      <c r="C10" s="26" t="s">
        <v>100</v>
      </c>
      <c r="D10" s="26" t="s">
        <v>101</v>
      </c>
      <c r="E10" s="26"/>
      <c r="F10" s="26"/>
      <c r="G10" s="26"/>
      <c r="H10" s="26"/>
      <c r="I10" t="s">
        <v>102</v>
      </c>
    </row>
    <row r="11" spans="1:9" x14ac:dyDescent="0.3">
      <c r="A11" s="26" t="s">
        <v>110</v>
      </c>
      <c r="B11" s="26" t="s">
        <v>103</v>
      </c>
      <c r="C11" s="26" t="s">
        <v>104</v>
      </c>
      <c r="D11" s="26" t="s">
        <v>105</v>
      </c>
      <c r="E11" s="26"/>
      <c r="F11" s="26"/>
      <c r="G11" s="26"/>
      <c r="H11" s="26"/>
      <c r="I11" t="s">
        <v>106</v>
      </c>
    </row>
    <row r="12" spans="1:9" x14ac:dyDescent="0.3">
      <c r="A12" s="26" t="s">
        <v>118</v>
      </c>
      <c r="B12" s="26" t="s">
        <v>73</v>
      </c>
      <c r="C12" s="26" t="s">
        <v>119</v>
      </c>
      <c r="E12" s="26" t="s">
        <v>120</v>
      </c>
      <c r="F12" s="26"/>
      <c r="G12" s="26"/>
      <c r="H12" s="26"/>
      <c r="I12" s="27" t="s">
        <v>121</v>
      </c>
    </row>
  </sheetData>
  <pageMargins left="0.7" right="0.7" top="0.75" bottom="0.75" header="0.3" footer="0.3"/>
  <pageSetup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A52C93-AB1E-4608-B6BB-C16D7F76F6AF}">
  <dimension ref="A1:P46"/>
  <sheetViews>
    <sheetView topLeftCell="B11" workbookViewId="0">
      <selection activeCell="K27" sqref="K27"/>
    </sheetView>
  </sheetViews>
  <sheetFormatPr defaultRowHeight="14.4" x14ac:dyDescent="0.3"/>
  <cols>
    <col min="1" max="1" width="16.21875" customWidth="1"/>
    <col min="7" max="7" width="16.21875" customWidth="1"/>
    <col min="8" max="8" width="10.21875" customWidth="1"/>
    <col min="9" max="9" width="11.77734375" customWidth="1"/>
    <col min="12" max="12" width="11" customWidth="1"/>
  </cols>
  <sheetData>
    <row r="1" spans="1:16" ht="15.6" x14ac:dyDescent="0.3">
      <c r="B1" s="36" t="s">
        <v>136</v>
      </c>
      <c r="C1" s="37"/>
      <c r="D1" s="38"/>
      <c r="E1" s="38"/>
      <c r="F1" s="39"/>
      <c r="G1" s="40"/>
      <c r="H1" s="41" t="s">
        <v>137</v>
      </c>
      <c r="I1" s="42" t="s">
        <v>138</v>
      </c>
      <c r="J1" s="43" t="s">
        <v>139</v>
      </c>
      <c r="K1" s="39"/>
      <c r="L1" s="43"/>
      <c r="M1" s="39"/>
      <c r="N1" s="44"/>
      <c r="P1" s="45"/>
    </row>
    <row r="2" spans="1:16" ht="15.6" x14ac:dyDescent="0.3">
      <c r="A2" s="46" t="s">
        <v>140</v>
      </c>
      <c r="D2" s="47"/>
      <c r="E2" s="47"/>
      <c r="G2" s="48" t="s">
        <v>141</v>
      </c>
      <c r="H2" t="s">
        <v>142</v>
      </c>
      <c r="J2" s="49"/>
      <c r="K2" s="49" t="s">
        <v>143</v>
      </c>
      <c r="L2" s="49"/>
      <c r="P2" s="50"/>
    </row>
    <row r="3" spans="1:16" ht="15.6" x14ac:dyDescent="0.3">
      <c r="C3" s="51"/>
      <c r="D3" s="47"/>
      <c r="E3" s="47"/>
      <c r="G3" s="52" t="s">
        <v>144</v>
      </c>
      <c r="H3" t="s">
        <v>145</v>
      </c>
      <c r="J3" s="49"/>
      <c r="K3" s="49" t="s">
        <v>146</v>
      </c>
      <c r="L3" s="49"/>
      <c r="P3" s="50"/>
    </row>
    <row r="4" spans="1:16" ht="15.6" x14ac:dyDescent="0.3">
      <c r="C4" s="51"/>
      <c r="D4" s="47"/>
      <c r="E4" s="47"/>
      <c r="G4" s="48" t="s">
        <v>147</v>
      </c>
      <c r="H4" t="s">
        <v>148</v>
      </c>
      <c r="J4" s="49"/>
      <c r="K4" s="53" t="s">
        <v>149</v>
      </c>
      <c r="L4" s="49"/>
      <c r="O4" s="49"/>
      <c r="P4" s="50"/>
    </row>
    <row r="5" spans="1:16" x14ac:dyDescent="0.3">
      <c r="A5" s="54"/>
      <c r="C5" s="55"/>
      <c r="D5" s="27"/>
      <c r="E5" s="27"/>
      <c r="G5" s="56" t="s">
        <v>150</v>
      </c>
      <c r="H5" s="57" t="s">
        <v>151</v>
      </c>
      <c r="I5" t="s">
        <v>152</v>
      </c>
      <c r="J5" s="49"/>
      <c r="L5" s="49"/>
      <c r="O5" s="49"/>
      <c r="P5" s="50" t="s">
        <v>153</v>
      </c>
    </row>
    <row r="6" spans="1:16" x14ac:dyDescent="0.3">
      <c r="A6" s="49"/>
      <c r="C6" s="55"/>
      <c r="F6" s="50"/>
      <c r="G6" s="58" t="s">
        <v>154</v>
      </c>
      <c r="H6" t="s">
        <v>155</v>
      </c>
      <c r="I6" s="48" t="s">
        <v>156</v>
      </c>
      <c r="J6" s="26" t="s">
        <v>157</v>
      </c>
      <c r="K6" s="59" t="s">
        <v>158</v>
      </c>
      <c r="L6" s="26" t="s">
        <v>159</v>
      </c>
      <c r="M6" s="49" t="s">
        <v>160</v>
      </c>
    </row>
    <row r="7" spans="1:16" x14ac:dyDescent="0.3">
      <c r="A7" s="49"/>
      <c r="C7" s="55" t="s">
        <v>181</v>
      </c>
      <c r="F7" s="50"/>
      <c r="G7" s="59" t="s">
        <v>161</v>
      </c>
      <c r="M7" s="59"/>
    </row>
    <row r="8" spans="1:16" x14ac:dyDescent="0.3">
      <c r="A8" s="60"/>
      <c r="B8" s="61"/>
      <c r="C8" s="61"/>
      <c r="D8" s="61"/>
      <c r="E8" s="61"/>
      <c r="F8" s="62"/>
      <c r="G8" s="58" t="s">
        <v>162</v>
      </c>
      <c r="H8" s="61" t="s">
        <v>163</v>
      </c>
      <c r="I8" s="63"/>
      <c r="J8" s="63"/>
      <c r="K8" s="63"/>
      <c r="L8" s="63"/>
      <c r="M8" s="64"/>
      <c r="N8" s="64"/>
      <c r="O8" s="64"/>
      <c r="P8" s="64"/>
    </row>
    <row r="9" spans="1:16" ht="43.2" x14ac:dyDescent="0.3">
      <c r="A9" s="65" t="s">
        <v>2</v>
      </c>
      <c r="B9" s="66" t="s">
        <v>164</v>
      </c>
      <c r="C9" s="66" t="s">
        <v>165</v>
      </c>
      <c r="D9" s="66" t="s">
        <v>166</v>
      </c>
      <c r="E9" s="66" t="s">
        <v>167</v>
      </c>
      <c r="F9" s="67" t="s">
        <v>168</v>
      </c>
      <c r="G9" s="68" t="s">
        <v>169</v>
      </c>
      <c r="H9" s="66" t="s">
        <v>170</v>
      </c>
      <c r="I9" s="69" t="s">
        <v>0</v>
      </c>
      <c r="J9" s="70"/>
      <c r="K9" s="70"/>
      <c r="L9" s="70"/>
      <c r="M9" s="70"/>
      <c r="N9" s="70"/>
      <c r="O9" s="70"/>
      <c r="P9" s="71"/>
    </row>
    <row r="10" spans="1:16" ht="28.8" x14ac:dyDescent="0.3">
      <c r="A10" s="72">
        <v>42248</v>
      </c>
      <c r="B10" s="73" t="s">
        <v>171</v>
      </c>
      <c r="C10" s="74"/>
      <c r="D10" s="74"/>
      <c r="E10" s="75"/>
      <c r="F10" s="76"/>
      <c r="G10" s="77"/>
      <c r="H10" s="74"/>
      <c r="I10" s="78" t="s">
        <v>172</v>
      </c>
      <c r="J10" s="79"/>
      <c r="K10" s="79"/>
      <c r="L10" s="79"/>
      <c r="M10" s="79"/>
      <c r="N10" s="79"/>
      <c r="O10" s="79"/>
      <c r="P10" s="80"/>
    </row>
    <row r="11" spans="1:16" x14ac:dyDescent="0.3">
      <c r="A11" s="72">
        <v>42248</v>
      </c>
      <c r="B11" s="73" t="s">
        <v>171</v>
      </c>
      <c r="C11" s="74"/>
      <c r="D11" s="74"/>
      <c r="E11" s="75"/>
      <c r="F11" s="51"/>
      <c r="G11" s="81"/>
      <c r="H11" s="74"/>
      <c r="I11" s="82" t="s">
        <v>173</v>
      </c>
      <c r="J11" s="81"/>
      <c r="K11" s="81"/>
      <c r="L11" s="81"/>
      <c r="M11" s="81"/>
      <c r="N11" s="81"/>
      <c r="O11" s="81"/>
      <c r="P11" s="83"/>
    </row>
    <row r="12" spans="1:16" x14ac:dyDescent="0.3">
      <c r="A12" s="72">
        <v>42826</v>
      </c>
      <c r="B12" s="73" t="s">
        <v>171</v>
      </c>
      <c r="C12" s="74"/>
      <c r="D12" s="74"/>
      <c r="E12" s="75"/>
      <c r="F12" s="51"/>
      <c r="G12" s="81"/>
      <c r="H12" s="74"/>
      <c r="I12" s="82" t="s">
        <v>174</v>
      </c>
      <c r="J12" s="81"/>
      <c r="K12" s="81"/>
      <c r="L12" s="81"/>
      <c r="M12" s="81"/>
      <c r="N12" s="81"/>
      <c r="O12" s="81"/>
      <c r="P12" s="83"/>
    </row>
    <row r="13" spans="1:16" x14ac:dyDescent="0.3">
      <c r="A13" s="72">
        <v>43221</v>
      </c>
      <c r="B13" s="73" t="s">
        <v>171</v>
      </c>
      <c r="C13" s="74"/>
      <c r="D13" s="74"/>
      <c r="E13" s="75"/>
      <c r="F13" s="51"/>
      <c r="G13" s="81"/>
      <c r="H13" s="74"/>
      <c r="I13" s="82" t="s">
        <v>175</v>
      </c>
      <c r="J13" s="81"/>
      <c r="K13" s="81"/>
      <c r="L13" s="81"/>
      <c r="M13" s="81"/>
      <c r="N13" s="81"/>
      <c r="O13" s="81"/>
      <c r="P13" s="83"/>
    </row>
    <row r="14" spans="1:16" x14ac:dyDescent="0.3">
      <c r="A14" s="72">
        <v>44013</v>
      </c>
      <c r="B14" s="73" t="s">
        <v>171</v>
      </c>
      <c r="C14" s="74"/>
      <c r="D14" s="74"/>
      <c r="E14" s="75"/>
      <c r="F14" s="51"/>
      <c r="G14" s="81"/>
      <c r="H14" s="74"/>
      <c r="I14" s="82" t="s">
        <v>176</v>
      </c>
      <c r="J14" s="81"/>
      <c r="K14" s="81"/>
      <c r="L14" s="81"/>
      <c r="M14" s="81"/>
      <c r="N14" s="81"/>
      <c r="O14" s="81"/>
      <c r="P14" s="83"/>
    </row>
    <row r="15" spans="1:16" x14ac:dyDescent="0.3">
      <c r="A15" s="84">
        <v>44320</v>
      </c>
      <c r="B15" s="85" t="s">
        <v>171</v>
      </c>
      <c r="C15" s="86">
        <v>65</v>
      </c>
      <c r="D15" s="86">
        <v>68</v>
      </c>
      <c r="E15" s="87"/>
      <c r="G15" s="87">
        <v>388304</v>
      </c>
      <c r="H15" s="86"/>
      <c r="I15" s="88" t="s">
        <v>177</v>
      </c>
      <c r="J15" s="89"/>
      <c r="K15" s="89"/>
      <c r="L15" s="89"/>
      <c r="M15" s="89"/>
      <c r="N15" s="89"/>
      <c r="O15" s="89"/>
      <c r="P15" s="90"/>
    </row>
    <row r="16" spans="1:16" x14ac:dyDescent="0.3">
      <c r="A16" s="84">
        <v>44327</v>
      </c>
      <c r="B16" s="85" t="s">
        <v>171</v>
      </c>
      <c r="C16" s="86"/>
      <c r="D16" s="86"/>
      <c r="E16" s="87"/>
      <c r="G16" s="87">
        <v>415457</v>
      </c>
      <c r="H16" s="91">
        <f>G16-G15</f>
        <v>27153</v>
      </c>
      <c r="I16" s="88" t="s">
        <v>177</v>
      </c>
      <c r="J16" s="89"/>
      <c r="K16" s="89"/>
      <c r="L16" s="89"/>
      <c r="M16" s="89"/>
      <c r="N16" s="89"/>
      <c r="O16" s="89"/>
      <c r="P16" s="90"/>
    </row>
    <row r="17" spans="1:16" x14ac:dyDescent="0.3">
      <c r="A17" s="84">
        <v>44572</v>
      </c>
      <c r="B17" s="85"/>
      <c r="C17" s="86"/>
      <c r="D17" s="86" t="s">
        <v>178</v>
      </c>
      <c r="E17" s="87"/>
      <c r="F17" s="92"/>
      <c r="G17" s="93"/>
      <c r="H17" s="86"/>
      <c r="I17" s="88"/>
      <c r="J17" s="89"/>
      <c r="K17" s="89"/>
      <c r="L17" s="89"/>
      <c r="M17" s="89"/>
      <c r="N17" s="89"/>
      <c r="O17" s="89"/>
      <c r="P17" s="90"/>
    </row>
    <row r="18" spans="1:16" x14ac:dyDescent="0.3">
      <c r="A18" s="84">
        <v>43855</v>
      </c>
      <c r="B18" s="85"/>
      <c r="C18" s="86"/>
      <c r="D18" s="86" t="s">
        <v>179</v>
      </c>
      <c r="E18" s="87"/>
      <c r="F18" s="92"/>
      <c r="G18" s="93"/>
      <c r="H18" s="86"/>
      <c r="I18" s="88" t="s">
        <v>180</v>
      </c>
      <c r="J18" s="89"/>
      <c r="K18" s="89"/>
      <c r="L18" s="89"/>
      <c r="M18" s="89"/>
      <c r="N18" s="89"/>
      <c r="O18" s="89"/>
      <c r="P18" s="90"/>
    </row>
    <row r="19" spans="1:16" x14ac:dyDescent="0.3">
      <c r="A19" s="84">
        <v>44592</v>
      </c>
      <c r="B19" s="85"/>
      <c r="C19" s="86"/>
      <c r="D19" s="86" t="s">
        <v>93</v>
      </c>
      <c r="E19" s="87"/>
      <c r="F19" s="92"/>
      <c r="G19" s="93"/>
      <c r="H19" s="86"/>
      <c r="I19" s="88" t="s">
        <v>180</v>
      </c>
      <c r="J19" s="89"/>
      <c r="K19" s="89"/>
      <c r="L19" s="89"/>
      <c r="M19" s="89"/>
      <c r="N19" s="89"/>
      <c r="O19" s="89"/>
      <c r="P19" s="90"/>
    </row>
    <row r="20" spans="1:16" x14ac:dyDescent="0.3">
      <c r="A20" s="84"/>
      <c r="B20" s="85"/>
      <c r="C20" s="86"/>
      <c r="D20" s="86"/>
      <c r="E20" s="87"/>
      <c r="F20" s="92"/>
      <c r="G20" s="93"/>
      <c r="H20" s="86"/>
      <c r="I20" s="88"/>
      <c r="J20" s="89"/>
      <c r="K20" s="89"/>
      <c r="L20" s="89"/>
      <c r="M20" s="89"/>
      <c r="N20" s="89"/>
      <c r="O20" s="89"/>
      <c r="P20" s="90"/>
    </row>
    <row r="21" spans="1:16" x14ac:dyDescent="0.3">
      <c r="A21" s="84"/>
      <c r="B21" s="85"/>
      <c r="C21" s="86"/>
      <c r="D21" s="86"/>
      <c r="E21" s="87"/>
      <c r="F21" s="92"/>
      <c r="G21" s="93"/>
      <c r="H21" s="86"/>
      <c r="I21" s="88"/>
      <c r="J21" s="89"/>
      <c r="K21" s="89"/>
      <c r="L21" s="89"/>
      <c r="M21" s="89"/>
      <c r="N21" s="89"/>
      <c r="O21" s="89"/>
      <c r="P21" s="90"/>
    </row>
    <row r="22" spans="1:16" x14ac:dyDescent="0.3">
      <c r="A22" s="84"/>
      <c r="B22" s="85"/>
      <c r="C22" s="86"/>
      <c r="D22" s="86"/>
      <c r="E22" s="87"/>
      <c r="F22" s="92"/>
      <c r="G22" s="93"/>
      <c r="H22" s="86"/>
      <c r="I22" s="88"/>
      <c r="J22" s="89"/>
      <c r="K22" s="89"/>
      <c r="L22" s="89"/>
      <c r="M22" s="89"/>
      <c r="N22" s="89"/>
      <c r="O22" s="89"/>
      <c r="P22" s="90"/>
    </row>
    <row r="23" spans="1:16" x14ac:dyDescent="0.3">
      <c r="A23" s="84"/>
      <c r="B23" s="85"/>
      <c r="C23" s="86"/>
      <c r="D23" s="86"/>
      <c r="E23" s="87"/>
      <c r="F23" s="92"/>
      <c r="G23" s="93"/>
      <c r="H23" s="86"/>
      <c r="I23" s="88"/>
      <c r="J23" s="89"/>
      <c r="K23" s="89"/>
      <c r="L23" s="89"/>
      <c r="M23" s="89"/>
      <c r="N23" s="89"/>
      <c r="O23" s="89"/>
      <c r="P23" s="90"/>
    </row>
    <row r="24" spans="1:16" x14ac:dyDescent="0.3">
      <c r="A24" s="84"/>
      <c r="B24" s="85"/>
      <c r="C24" s="86"/>
      <c r="D24" s="86"/>
      <c r="E24" s="87"/>
      <c r="F24" s="92"/>
      <c r="G24" s="93"/>
      <c r="H24" s="86"/>
      <c r="I24" s="88"/>
      <c r="J24" s="89"/>
      <c r="K24" s="89"/>
      <c r="L24" s="89"/>
      <c r="M24" s="89"/>
      <c r="N24" s="89"/>
      <c r="O24" s="89"/>
      <c r="P24" s="90"/>
    </row>
    <row r="25" spans="1:16" x14ac:dyDescent="0.3">
      <c r="A25" s="84"/>
      <c r="B25" s="85"/>
      <c r="C25" s="86"/>
      <c r="D25" s="86"/>
      <c r="E25" s="87"/>
      <c r="F25" s="92"/>
      <c r="G25" s="93"/>
      <c r="H25" s="86"/>
      <c r="I25" s="88"/>
      <c r="J25" s="89"/>
      <c r="K25" s="89"/>
      <c r="L25" s="89"/>
      <c r="M25" s="89"/>
      <c r="N25" s="89"/>
      <c r="O25" s="89"/>
      <c r="P25" s="90"/>
    </row>
    <row r="26" spans="1:16" x14ac:dyDescent="0.3">
      <c r="A26" s="84"/>
      <c r="B26" s="85"/>
      <c r="C26" s="86"/>
      <c r="D26" s="86"/>
      <c r="E26" s="87"/>
      <c r="F26" s="92"/>
      <c r="G26" s="93"/>
      <c r="H26" s="86"/>
      <c r="I26" s="92"/>
      <c r="J26" s="89"/>
      <c r="K26" s="89"/>
      <c r="L26" s="89"/>
      <c r="M26" s="89"/>
      <c r="N26" s="89"/>
      <c r="O26" s="89"/>
      <c r="P26" s="90"/>
    </row>
    <row r="27" spans="1:16" x14ac:dyDescent="0.3">
      <c r="A27" s="84"/>
      <c r="B27" s="85"/>
      <c r="C27" s="86"/>
      <c r="D27" s="86"/>
      <c r="E27" s="87"/>
      <c r="F27" s="92"/>
      <c r="G27" s="93"/>
      <c r="H27" s="86"/>
      <c r="I27" s="92"/>
      <c r="J27" s="89"/>
      <c r="K27" s="89"/>
      <c r="L27" s="89"/>
      <c r="M27" s="89"/>
      <c r="N27" s="89"/>
      <c r="O27" s="89"/>
      <c r="P27" s="90"/>
    </row>
    <row r="28" spans="1:16" x14ac:dyDescent="0.3">
      <c r="A28" s="84"/>
      <c r="B28" s="85"/>
      <c r="C28" s="86"/>
      <c r="D28" s="86"/>
      <c r="E28" s="87"/>
      <c r="F28" s="92"/>
      <c r="G28" s="93"/>
      <c r="H28" s="86"/>
      <c r="I28" s="92"/>
      <c r="J28" s="89"/>
      <c r="K28" s="89"/>
      <c r="L28" s="89"/>
      <c r="M28" s="89"/>
      <c r="N28" s="89"/>
      <c r="O28" s="89"/>
      <c r="P28" s="90"/>
    </row>
    <row r="29" spans="1:16" x14ac:dyDescent="0.3">
      <c r="A29" s="94"/>
      <c r="B29" s="95"/>
      <c r="C29" s="96"/>
      <c r="D29" s="96"/>
      <c r="E29" s="97"/>
      <c r="F29" s="97"/>
      <c r="G29" s="98"/>
      <c r="H29" s="96"/>
      <c r="I29" s="92"/>
      <c r="J29" s="99"/>
      <c r="K29" s="99"/>
      <c r="L29" s="99"/>
      <c r="M29" s="99"/>
      <c r="N29" s="99"/>
      <c r="O29" s="99"/>
      <c r="P29" s="100"/>
    </row>
    <row r="30" spans="1:16" x14ac:dyDescent="0.3">
      <c r="A30" s="101"/>
      <c r="B30" s="101"/>
      <c r="C30" s="101"/>
      <c r="D30" s="101"/>
      <c r="E30" s="101"/>
      <c r="F30" s="101"/>
      <c r="G30" s="101"/>
      <c r="H30" s="101"/>
      <c r="I30" s="101"/>
      <c r="J30" s="101"/>
      <c r="K30" s="101"/>
      <c r="L30" s="101"/>
      <c r="M30" s="101"/>
      <c r="N30" s="101"/>
      <c r="O30" s="101"/>
      <c r="P30" s="101"/>
    </row>
    <row r="31" spans="1:16" x14ac:dyDescent="0.3">
      <c r="A31" s="102"/>
      <c r="B31" s="103"/>
      <c r="C31" s="104"/>
      <c r="D31" s="104"/>
      <c r="E31" s="105"/>
      <c r="F31" s="76"/>
      <c r="G31" s="77"/>
      <c r="H31" s="104"/>
      <c r="I31" s="76"/>
      <c r="J31" s="79"/>
      <c r="K31" s="79"/>
      <c r="L31" s="79"/>
      <c r="M31" s="79"/>
      <c r="N31" s="79"/>
      <c r="O31" s="79"/>
      <c r="P31" s="80"/>
    </row>
    <row r="32" spans="1:16" x14ac:dyDescent="0.3">
      <c r="A32" s="84"/>
      <c r="B32" s="85"/>
      <c r="C32" s="86"/>
      <c r="D32" s="86"/>
      <c r="E32" s="87"/>
      <c r="F32" s="92"/>
      <c r="G32" s="93"/>
      <c r="H32" s="86"/>
      <c r="I32" s="92"/>
      <c r="J32" s="89"/>
      <c r="K32" s="89"/>
      <c r="L32" s="89"/>
      <c r="M32" s="89"/>
      <c r="N32" s="89"/>
      <c r="O32" s="89"/>
      <c r="P32" s="90"/>
    </row>
    <row r="33" spans="1:16" x14ac:dyDescent="0.3">
      <c r="A33" s="84"/>
      <c r="B33" s="85"/>
      <c r="C33" s="86"/>
      <c r="D33" s="86"/>
      <c r="E33" s="87"/>
      <c r="F33" s="92"/>
      <c r="G33" s="93"/>
      <c r="H33" s="86"/>
      <c r="I33" s="92"/>
      <c r="J33" s="89"/>
      <c r="K33" s="89"/>
      <c r="L33" s="89"/>
      <c r="M33" s="89"/>
      <c r="N33" s="89"/>
      <c r="O33" s="89"/>
      <c r="P33" s="90"/>
    </row>
    <row r="34" spans="1:16" x14ac:dyDescent="0.3">
      <c r="A34" s="84"/>
      <c r="B34" s="85"/>
      <c r="C34" s="86"/>
      <c r="D34" s="86"/>
      <c r="E34" s="87"/>
      <c r="F34" s="92"/>
      <c r="G34" s="93"/>
      <c r="H34" s="86"/>
      <c r="I34" s="92"/>
      <c r="J34" s="89"/>
      <c r="K34" s="89"/>
      <c r="L34" s="89"/>
      <c r="M34" s="89"/>
      <c r="N34" s="89"/>
      <c r="O34" s="89"/>
      <c r="P34" s="90"/>
    </row>
    <row r="35" spans="1:16" x14ac:dyDescent="0.3">
      <c r="A35" s="84"/>
      <c r="B35" s="85"/>
      <c r="C35" s="86"/>
      <c r="D35" s="86"/>
      <c r="E35" s="87"/>
      <c r="F35" s="92"/>
      <c r="G35" s="93"/>
      <c r="H35" s="86"/>
      <c r="I35" s="92"/>
      <c r="J35" s="89"/>
      <c r="K35" s="89"/>
      <c r="L35" s="89"/>
      <c r="M35" s="89"/>
      <c r="N35" s="89"/>
      <c r="O35" s="89"/>
      <c r="P35" s="90"/>
    </row>
    <row r="36" spans="1:16" x14ac:dyDescent="0.3">
      <c r="A36" s="84"/>
      <c r="B36" s="85"/>
      <c r="C36" s="86"/>
      <c r="D36" s="86"/>
      <c r="E36" s="87"/>
      <c r="F36" s="92"/>
      <c r="G36" s="93"/>
      <c r="H36" s="86"/>
      <c r="I36" s="92"/>
      <c r="J36" s="89"/>
      <c r="K36" s="89"/>
      <c r="L36" s="89"/>
      <c r="M36" s="89"/>
      <c r="N36" s="89"/>
      <c r="O36" s="89"/>
      <c r="P36" s="90"/>
    </row>
    <row r="37" spans="1:16" x14ac:dyDescent="0.3">
      <c r="A37" s="84"/>
      <c r="B37" s="85"/>
      <c r="C37" s="86"/>
      <c r="D37" s="86"/>
      <c r="E37" s="87"/>
      <c r="F37" s="92"/>
      <c r="G37" s="93"/>
      <c r="H37" s="86"/>
      <c r="I37" s="92"/>
      <c r="J37" s="89"/>
      <c r="K37" s="89"/>
      <c r="L37" s="89"/>
      <c r="M37" s="89"/>
      <c r="N37" s="89"/>
      <c r="O37" s="89"/>
      <c r="P37" s="90"/>
    </row>
    <row r="38" spans="1:16" x14ac:dyDescent="0.3">
      <c r="A38" s="84"/>
      <c r="B38" s="85"/>
      <c r="C38" s="86"/>
      <c r="D38" s="86"/>
      <c r="E38" s="87"/>
      <c r="F38" s="92"/>
      <c r="G38" s="93"/>
      <c r="H38" s="86"/>
      <c r="I38" s="92"/>
      <c r="J38" s="89"/>
      <c r="K38" s="89"/>
      <c r="L38" s="89"/>
      <c r="M38" s="89"/>
      <c r="N38" s="89"/>
      <c r="O38" s="89"/>
      <c r="P38" s="90"/>
    </row>
    <row r="39" spans="1:16" x14ac:dyDescent="0.3">
      <c r="A39" s="84"/>
      <c r="B39" s="85"/>
      <c r="C39" s="86"/>
      <c r="D39" s="86"/>
      <c r="E39" s="87"/>
      <c r="F39" s="92"/>
      <c r="G39" s="93"/>
      <c r="H39" s="86"/>
      <c r="I39" s="92"/>
      <c r="J39" s="89"/>
      <c r="K39" s="89"/>
      <c r="L39" s="89"/>
      <c r="M39" s="89"/>
      <c r="N39" s="89"/>
      <c r="O39" s="89"/>
      <c r="P39" s="90"/>
    </row>
    <row r="40" spans="1:16" x14ac:dyDescent="0.3">
      <c r="A40" s="84"/>
      <c r="B40" s="85"/>
      <c r="C40" s="86"/>
      <c r="D40" s="86"/>
      <c r="E40" s="87"/>
      <c r="F40" s="92"/>
      <c r="G40" s="93"/>
      <c r="H40" s="86"/>
      <c r="I40" s="92"/>
      <c r="J40" s="89"/>
      <c r="K40" s="89"/>
      <c r="L40" s="89"/>
      <c r="M40" s="89"/>
      <c r="N40" s="89"/>
      <c r="O40" s="89"/>
      <c r="P40" s="90"/>
    </row>
    <row r="41" spans="1:16" x14ac:dyDescent="0.3">
      <c r="A41" s="84"/>
      <c r="B41" s="85"/>
      <c r="C41" s="86"/>
      <c r="D41" s="86"/>
      <c r="E41" s="87"/>
      <c r="F41" s="92"/>
      <c r="G41" s="93"/>
      <c r="H41" s="86"/>
      <c r="I41" s="92"/>
      <c r="J41" s="89"/>
      <c r="K41" s="89"/>
      <c r="L41" s="89"/>
      <c r="M41" s="89"/>
      <c r="N41" s="89"/>
      <c r="O41" s="89"/>
      <c r="P41" s="90"/>
    </row>
    <row r="42" spans="1:16" x14ac:dyDescent="0.3">
      <c r="A42" s="84"/>
      <c r="B42" s="86"/>
      <c r="C42" s="86"/>
      <c r="D42" s="86"/>
      <c r="E42" s="87"/>
      <c r="F42" s="92"/>
      <c r="G42" s="93"/>
      <c r="H42" s="86"/>
      <c r="I42" s="92"/>
      <c r="J42" s="89"/>
      <c r="K42" s="89"/>
      <c r="L42" s="89"/>
      <c r="M42" s="89"/>
      <c r="N42" s="89"/>
      <c r="O42" s="89"/>
      <c r="P42" s="90"/>
    </row>
    <row r="43" spans="1:16" x14ac:dyDescent="0.3">
      <c r="A43" s="84"/>
      <c r="B43" s="86"/>
      <c r="C43" s="86"/>
      <c r="D43" s="86"/>
      <c r="E43" s="87"/>
      <c r="F43" s="92"/>
      <c r="G43" s="93"/>
      <c r="H43" s="86"/>
      <c r="I43" s="92"/>
      <c r="J43" s="89"/>
      <c r="K43" s="89"/>
      <c r="L43" s="89"/>
      <c r="M43" s="89"/>
      <c r="N43" s="89"/>
      <c r="O43" s="89"/>
      <c r="P43" s="90"/>
    </row>
    <row r="44" spans="1:16" x14ac:dyDescent="0.3">
      <c r="A44" s="84"/>
      <c r="B44" s="86"/>
      <c r="C44" s="86"/>
      <c r="D44" s="86"/>
      <c r="E44" s="87"/>
      <c r="F44" s="92"/>
      <c r="G44" s="93"/>
      <c r="H44" s="86"/>
      <c r="I44" s="92"/>
      <c r="J44" s="89"/>
      <c r="K44" s="89"/>
      <c r="L44" s="89"/>
      <c r="M44" s="89"/>
      <c r="N44" s="89"/>
      <c r="O44" s="89"/>
      <c r="P44" s="90"/>
    </row>
    <row r="45" spans="1:16" x14ac:dyDescent="0.3">
      <c r="A45" s="84"/>
      <c r="B45" s="86"/>
      <c r="C45" s="86"/>
      <c r="D45" s="86"/>
      <c r="E45" s="87"/>
      <c r="F45" s="92"/>
      <c r="G45" s="93"/>
      <c r="H45" s="86"/>
      <c r="I45" s="92"/>
      <c r="J45" s="89"/>
      <c r="K45" s="89"/>
      <c r="L45" s="89"/>
      <c r="M45" s="89"/>
      <c r="N45" s="89"/>
      <c r="O45" s="89"/>
      <c r="P45" s="90"/>
    </row>
    <row r="46" spans="1:16" x14ac:dyDescent="0.3">
      <c r="A46" s="106"/>
      <c r="B46" s="107"/>
      <c r="C46" s="107"/>
      <c r="D46" s="96"/>
      <c r="E46" s="97"/>
      <c r="F46" s="97"/>
      <c r="G46" s="98"/>
      <c r="H46" s="96"/>
      <c r="I46" s="108"/>
      <c r="J46" s="109"/>
      <c r="K46" s="109"/>
      <c r="L46" s="109"/>
      <c r="M46" s="109"/>
      <c r="N46" s="109"/>
      <c r="O46" s="109"/>
      <c r="P46" s="110"/>
    </row>
  </sheetData>
  <pageMargins left="0.7" right="0.7" top="0.75" bottom="0.75" header="0.3" footer="0.3"/>
  <pageSetup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DC369E-FBA9-4E58-881D-782CA223FF41}">
  <dimension ref="A1:V149"/>
  <sheetViews>
    <sheetView topLeftCell="A13" workbookViewId="0">
      <selection activeCell="H3" sqref="H3"/>
    </sheetView>
  </sheetViews>
  <sheetFormatPr defaultRowHeight="14.4" x14ac:dyDescent="0.3"/>
  <cols>
    <col min="1" max="1" width="15.5546875" customWidth="1"/>
    <col min="2" max="2" width="13.77734375" customWidth="1"/>
    <col min="3" max="3" width="12.5546875" customWidth="1"/>
    <col min="4" max="4" width="10" customWidth="1"/>
    <col min="5" max="5" width="5.77734375" customWidth="1"/>
    <col min="6" max="6" width="10.21875" customWidth="1"/>
    <col min="7" max="7" width="4.77734375" customWidth="1"/>
    <col min="8" max="8" width="32.77734375" customWidth="1"/>
    <col min="9" max="11" width="15.5546875" customWidth="1"/>
  </cols>
  <sheetData>
    <row r="1" spans="1:12" x14ac:dyDescent="0.3">
      <c r="A1" t="s">
        <v>3</v>
      </c>
      <c r="B1">
        <v>1</v>
      </c>
      <c r="L1">
        <v>1</v>
      </c>
    </row>
    <row r="2" spans="1:12" x14ac:dyDescent="0.3">
      <c r="A2" t="s">
        <v>4</v>
      </c>
      <c r="B2" t="s">
        <v>5</v>
      </c>
    </row>
    <row r="3" spans="1:12" x14ac:dyDescent="0.3">
      <c r="A3" t="s">
        <v>6</v>
      </c>
      <c r="B3" t="s">
        <v>7</v>
      </c>
    </row>
    <row r="4" spans="1:12" x14ac:dyDescent="0.3">
      <c r="A4" t="s">
        <v>8</v>
      </c>
      <c r="B4" t="s">
        <v>37</v>
      </c>
    </row>
    <row r="5" spans="1:12" x14ac:dyDescent="0.3">
      <c r="B5" t="s">
        <v>14</v>
      </c>
    </row>
    <row r="6" spans="1:12" x14ac:dyDescent="0.3">
      <c r="A6" s="2" t="s">
        <v>2</v>
      </c>
      <c r="B6" t="s">
        <v>10</v>
      </c>
      <c r="D6" t="s">
        <v>0</v>
      </c>
    </row>
    <row r="7" spans="1:12" x14ac:dyDescent="0.3">
      <c r="A7" s="113">
        <f>'Data Input'!A4</f>
        <v>44327</v>
      </c>
      <c r="B7" s="1"/>
    </row>
    <row r="8" spans="1:12" x14ac:dyDescent="0.3">
      <c r="A8" s="113">
        <f>'Data Input'!A5</f>
        <v>44341</v>
      </c>
      <c r="B8" s="1">
        <f>'Data Summary GPD'!B3</f>
        <v>32013.571428571428</v>
      </c>
    </row>
    <row r="9" spans="1:12" x14ac:dyDescent="0.3">
      <c r="A9" s="113">
        <f>'Data Input'!A6</f>
        <v>44348</v>
      </c>
      <c r="B9" s="1">
        <f>'Data Summary GPD'!B4</f>
        <v>28521.428571428572</v>
      </c>
    </row>
    <row r="10" spans="1:12" x14ac:dyDescent="0.3">
      <c r="A10" s="113">
        <f>'Data Input'!A7</f>
        <v>44355</v>
      </c>
      <c r="B10" s="1">
        <f>'Data Summary GPD'!B5</f>
        <v>28892.857142857141</v>
      </c>
    </row>
    <row r="11" spans="1:12" x14ac:dyDescent="0.3">
      <c r="A11" s="113">
        <f>'Data Input'!A8</f>
        <v>44362</v>
      </c>
      <c r="B11" s="1">
        <f>'Data Summary GPD'!B6</f>
        <v>28675.714285714286</v>
      </c>
    </row>
    <row r="12" spans="1:12" s="2" customFormat="1" x14ac:dyDescent="0.3">
      <c r="A12" s="113">
        <f>'Data Input'!A9</f>
        <v>44369</v>
      </c>
      <c r="B12" s="1">
        <f>'Data Summary GPD'!B7</f>
        <v>27878.571428571428</v>
      </c>
      <c r="C12"/>
      <c r="D12"/>
      <c r="E12"/>
      <c r="F12"/>
      <c r="G12"/>
    </row>
    <row r="13" spans="1:12" s="2" customFormat="1" x14ac:dyDescent="0.3">
      <c r="A13" s="113">
        <f>'Data Input'!A10</f>
        <v>44376</v>
      </c>
      <c r="B13" s="1">
        <f>'Data Summary GPD'!B8</f>
        <v>7057.1428571428569</v>
      </c>
      <c r="D13"/>
    </row>
    <row r="14" spans="1:12" s="2" customFormat="1" x14ac:dyDescent="0.3">
      <c r="A14" s="113">
        <f>'Data Input'!A11</f>
        <v>44383</v>
      </c>
      <c r="B14" s="1">
        <f>'Data Summary GPD'!B9</f>
        <v>0</v>
      </c>
      <c r="D14" t="s">
        <v>11</v>
      </c>
    </row>
    <row r="15" spans="1:12" s="2" customFormat="1" x14ac:dyDescent="0.3">
      <c r="A15" s="113">
        <f>'Data Input'!A12</f>
        <v>44390</v>
      </c>
      <c r="B15" s="1">
        <f>'Data Summary GPD'!B10</f>
        <v>0</v>
      </c>
      <c r="D15" t="s">
        <v>11</v>
      </c>
    </row>
    <row r="16" spans="1:12" s="2" customFormat="1" x14ac:dyDescent="0.3">
      <c r="A16" s="113">
        <f>'Data Input'!A13</f>
        <v>44397</v>
      </c>
      <c r="B16" s="1">
        <f>'Data Summary GPD'!B11</f>
        <v>0</v>
      </c>
      <c r="D16" t="s">
        <v>11</v>
      </c>
    </row>
    <row r="17" spans="1:22" s="2" customFormat="1" x14ac:dyDescent="0.3">
      <c r="A17" s="113">
        <f>'Data Input'!A14</f>
        <v>44404</v>
      </c>
      <c r="B17" s="1">
        <f>'Data Summary GPD'!B12</f>
        <v>0</v>
      </c>
      <c r="D17" t="s">
        <v>11</v>
      </c>
    </row>
    <row r="18" spans="1:22" x14ac:dyDescent="0.3">
      <c r="A18" s="113">
        <f>'Data Input'!A15</f>
        <v>44411</v>
      </c>
      <c r="B18" s="1">
        <f>'Data Summary GPD'!B13</f>
        <v>0</v>
      </c>
      <c r="C18" s="2"/>
      <c r="D18" t="s">
        <v>11</v>
      </c>
      <c r="E18" s="2"/>
      <c r="F18" s="2"/>
      <c r="G18" s="2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</row>
    <row r="19" spans="1:22" x14ac:dyDescent="0.3">
      <c r="A19" s="113">
        <f>'Data Input'!A16</f>
        <v>44418</v>
      </c>
      <c r="B19" s="1">
        <f>'Data Summary GPD'!B14</f>
        <v>15901.428571428571</v>
      </c>
      <c r="F19" t="s">
        <v>35</v>
      </c>
      <c r="G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</row>
    <row r="20" spans="1:22" x14ac:dyDescent="0.3">
      <c r="A20" s="113">
        <f>'Data Input'!A17</f>
        <v>44425</v>
      </c>
      <c r="B20" s="1">
        <f>'Data Summary GPD'!B15</f>
        <v>48685.714285714283</v>
      </c>
      <c r="C20" s="1"/>
      <c r="D20" s="1"/>
      <c r="E20" s="1"/>
      <c r="F20" s="1"/>
      <c r="G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</row>
    <row r="21" spans="1:22" x14ac:dyDescent="0.3">
      <c r="A21" s="113">
        <f>'Data Input'!A18</f>
        <v>44432</v>
      </c>
      <c r="B21" s="1">
        <f>'Data Summary GPD'!B16</f>
        <v>13808.571428571429</v>
      </c>
      <c r="C21" s="1"/>
      <c r="D21" s="1"/>
      <c r="E21" s="1"/>
      <c r="F21" s="1"/>
      <c r="G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</row>
    <row r="22" spans="1:22" x14ac:dyDescent="0.3">
      <c r="A22" s="113">
        <f>'Data Input'!A19</f>
        <v>44439</v>
      </c>
      <c r="B22" s="1">
        <f>'Data Summary GPD'!B17</f>
        <v>520</v>
      </c>
      <c r="C22" s="1"/>
      <c r="D22" s="1"/>
      <c r="E22" s="1"/>
      <c r="F22" s="1"/>
      <c r="G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</row>
    <row r="23" spans="1:22" ht="13.5" customHeight="1" x14ac:dyDescent="0.3">
      <c r="A23" s="113">
        <f>'Data Input'!A20</f>
        <v>44446</v>
      </c>
      <c r="B23" s="1">
        <f>'Data Summary GPD'!B18</f>
        <v>0</v>
      </c>
      <c r="E23" s="1"/>
      <c r="F23" s="1"/>
      <c r="G23" s="1"/>
      <c r="H23" t="s">
        <v>11</v>
      </c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</row>
    <row r="24" spans="1:22" x14ac:dyDescent="0.3">
      <c r="A24" s="113">
        <f>'Data Input'!A21</f>
        <v>44341</v>
      </c>
      <c r="B24" s="1">
        <f>'Data Summary GPD'!B19</f>
        <v>13329.428571428571</v>
      </c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</row>
    <row r="25" spans="1:22" x14ac:dyDescent="0.3">
      <c r="A25" s="113">
        <f>'Data Input'!A22</f>
        <v>44348</v>
      </c>
      <c r="B25" s="1">
        <f>'Data Summary GPD'!B20</f>
        <v>28521.428571428572</v>
      </c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</row>
    <row r="26" spans="1:22" x14ac:dyDescent="0.3">
      <c r="A26" s="113">
        <f>'Data Input'!A23</f>
        <v>44355</v>
      </c>
      <c r="B26" s="1">
        <f>'Data Summary GPD'!B21</f>
        <v>28892.857142857141</v>
      </c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</row>
    <row r="27" spans="1:22" x14ac:dyDescent="0.3">
      <c r="A27" s="113">
        <f>'Data Input'!A24</f>
        <v>44362</v>
      </c>
      <c r="B27" s="1">
        <f>'Data Summary GPD'!B22</f>
        <v>28675.714285714286</v>
      </c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</row>
    <row r="28" spans="1:22" x14ac:dyDescent="0.3">
      <c r="A28" s="113">
        <f>'Data Input'!A25</f>
        <v>44369</v>
      </c>
      <c r="B28" s="1">
        <f>'Data Summary GPD'!B23</f>
        <v>27878.571428571428</v>
      </c>
      <c r="D28" t="s">
        <v>80</v>
      </c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22" x14ac:dyDescent="0.3">
      <c r="A29" s="113">
        <f>'Data Input'!A26</f>
        <v>44376</v>
      </c>
      <c r="B29" s="1">
        <f>'Data Summary GPD'!B24</f>
        <v>7057.1428571428569</v>
      </c>
      <c r="D29" t="s">
        <v>77</v>
      </c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2" x14ac:dyDescent="0.3">
      <c r="A30" s="113">
        <f>'Data Input'!A27</f>
        <v>44383</v>
      </c>
      <c r="B30" s="1">
        <f>'Data Summary GPD'!B25</f>
        <v>0</v>
      </c>
    </row>
    <row r="31" spans="1:22" x14ac:dyDescent="0.3">
      <c r="A31" s="113">
        <f>'Data Input'!A28</f>
        <v>44390</v>
      </c>
      <c r="B31" s="1">
        <f>'Data Summary GPD'!B26</f>
        <v>0</v>
      </c>
      <c r="D31" t="s">
        <v>79</v>
      </c>
    </row>
    <row r="32" spans="1:22" x14ac:dyDescent="0.3">
      <c r="A32" s="113">
        <f>'Data Input'!A29</f>
        <v>44397</v>
      </c>
      <c r="B32" s="1">
        <f>'Data Summary GPD'!B27</f>
        <v>0</v>
      </c>
      <c r="D32" t="s">
        <v>130</v>
      </c>
    </row>
    <row r="33" spans="1:4" x14ac:dyDescent="0.3">
      <c r="A33" s="113">
        <f>'Data Input'!A30</f>
        <v>44404</v>
      </c>
      <c r="B33" s="1">
        <f>'Data Summary GPD'!B28</f>
        <v>0</v>
      </c>
    </row>
    <row r="34" spans="1:4" x14ac:dyDescent="0.3">
      <c r="A34" s="113">
        <f>'Data Input'!A31</f>
        <v>44411</v>
      </c>
      <c r="B34" s="1">
        <f>'Data Summary GPD'!B29</f>
        <v>0</v>
      </c>
    </row>
    <row r="35" spans="1:4" x14ac:dyDescent="0.3">
      <c r="A35" s="113">
        <f>'Data Input'!A32</f>
        <v>44418</v>
      </c>
      <c r="B35" s="1">
        <f>'Data Summary GPD'!B30</f>
        <v>15901.428571428571</v>
      </c>
    </row>
    <row r="36" spans="1:4" x14ac:dyDescent="0.3">
      <c r="A36" s="113">
        <f>'Data Input'!A33</f>
        <v>44425</v>
      </c>
      <c r="B36" s="1">
        <f>'Data Summary GPD'!B31</f>
        <v>48685.714285714283</v>
      </c>
    </row>
    <row r="37" spans="1:4" x14ac:dyDescent="0.3">
      <c r="A37" s="113">
        <f>'Data Input'!A34</f>
        <v>44432</v>
      </c>
      <c r="B37" s="1">
        <f>'Data Summary GPD'!B32</f>
        <v>13808.571428571429</v>
      </c>
    </row>
    <row r="38" spans="1:4" x14ac:dyDescent="0.3">
      <c r="A38" s="113">
        <f>'Data Input'!A35</f>
        <v>44439</v>
      </c>
      <c r="B38" s="1">
        <f>'Data Summary GPD'!B33</f>
        <v>520</v>
      </c>
    </row>
    <row r="39" spans="1:4" x14ac:dyDescent="0.3">
      <c r="A39" s="113">
        <f>'Data Input'!A36</f>
        <v>44446</v>
      </c>
      <c r="B39" s="1">
        <f>'Data Summary GPD'!B34</f>
        <v>0</v>
      </c>
    </row>
    <row r="40" spans="1:4" x14ac:dyDescent="0.3">
      <c r="A40" s="113">
        <f>'Data Input'!A37</f>
        <v>44453</v>
      </c>
      <c r="B40" s="1">
        <f>'Data Summary GPD'!B35</f>
        <v>6391.4285714285716</v>
      </c>
    </row>
    <row r="41" spans="1:4" x14ac:dyDescent="0.3">
      <c r="A41" s="113">
        <f>'Data Input'!A38</f>
        <v>44460</v>
      </c>
      <c r="B41" s="1">
        <f>'Data Summary GPD'!B36</f>
        <v>5112.8571428571431</v>
      </c>
      <c r="D41" t="s">
        <v>246</v>
      </c>
    </row>
    <row r="42" spans="1:4" x14ac:dyDescent="0.3">
      <c r="A42" s="113">
        <f>'Data Input'!A39</f>
        <v>44466</v>
      </c>
      <c r="B42" s="1">
        <f>'Data Summary GPD'!B37</f>
        <v>56.666666666666664</v>
      </c>
    </row>
    <row r="43" spans="1:4" x14ac:dyDescent="0.3">
      <c r="A43" s="113">
        <f>'Data Input'!A40</f>
        <v>44474</v>
      </c>
      <c r="B43" s="1">
        <f>'Data Summary GPD'!B38</f>
        <v>-23.75</v>
      </c>
    </row>
    <row r="44" spans="1:4" x14ac:dyDescent="0.3">
      <c r="A44" s="113">
        <f>'Data Input'!A41</f>
        <v>44481</v>
      </c>
      <c r="B44" s="1">
        <f>'Data Summary GPD'!B39</f>
        <v>17465.714285714286</v>
      </c>
    </row>
    <row r="45" spans="1:4" x14ac:dyDescent="0.3">
      <c r="A45" s="113">
        <f>'Data Input'!A42</f>
        <v>44488</v>
      </c>
      <c r="B45" s="1">
        <f>'Data Summary GPD'!B40</f>
        <v>18145.714285714286</v>
      </c>
    </row>
    <row r="46" spans="1:4" x14ac:dyDescent="0.3">
      <c r="A46" s="113">
        <f>'Data Input'!A43</f>
        <v>44495</v>
      </c>
      <c r="B46" s="1">
        <f>'Data Summary GPD'!B41</f>
        <v>17285.714285714286</v>
      </c>
    </row>
    <row r="47" spans="1:4" x14ac:dyDescent="0.3">
      <c r="A47" s="113">
        <f>'Data Input'!A44</f>
        <v>44502</v>
      </c>
      <c r="B47" s="1">
        <f>'Data Summary GPD'!B42</f>
        <v>32274.285714285714</v>
      </c>
    </row>
    <row r="48" spans="1:4" x14ac:dyDescent="0.3">
      <c r="A48" s="113">
        <f>'Data Input'!A45</f>
        <v>44509</v>
      </c>
      <c r="B48" s="1">
        <f>'Data Summary GPD'!B43</f>
        <v>32631.428571428572</v>
      </c>
    </row>
    <row r="49" spans="1:4" x14ac:dyDescent="0.3">
      <c r="A49" s="113">
        <f>'Data Input'!A46</f>
        <v>44516</v>
      </c>
      <c r="B49" s="1">
        <f>'Data Summary GPD'!B44</f>
        <v>34158.571428571428</v>
      </c>
    </row>
    <row r="50" spans="1:4" x14ac:dyDescent="0.3">
      <c r="A50" s="113">
        <f>'Data Input'!A47</f>
        <v>44523</v>
      </c>
      <c r="B50" s="1">
        <f>'Data Summary GPD'!B45</f>
        <v>27678.571428571428</v>
      </c>
    </row>
    <row r="51" spans="1:4" x14ac:dyDescent="0.3">
      <c r="A51" s="113">
        <f>'Data Input'!A48</f>
        <v>44530</v>
      </c>
      <c r="B51" s="1">
        <f>'Data Summary GPD'!B46</f>
        <v>29175.714285714286</v>
      </c>
    </row>
    <row r="52" spans="1:4" x14ac:dyDescent="0.3">
      <c r="A52" s="113">
        <f>'Data Input'!A49</f>
        <v>44537</v>
      </c>
      <c r="B52" s="1">
        <f>'Data Summary GPD'!B47</f>
        <v>48292.857142857145</v>
      </c>
    </row>
    <row r="53" spans="1:4" x14ac:dyDescent="0.3">
      <c r="A53" s="113">
        <f>'Data Input'!A50</f>
        <v>44544</v>
      </c>
      <c r="B53" s="1">
        <f>'Data Summary GPD'!B48</f>
        <v>16942.857142857141</v>
      </c>
    </row>
    <row r="54" spans="1:4" x14ac:dyDescent="0.3">
      <c r="A54" s="113">
        <f>'Data Input'!A51</f>
        <v>44551</v>
      </c>
      <c r="B54" s="1">
        <f>'Data Summary GPD'!B49</f>
        <v>17912.857142857141</v>
      </c>
    </row>
    <row r="55" spans="1:4" x14ac:dyDescent="0.3">
      <c r="A55" s="113">
        <f>'Data Input'!A52</f>
        <v>44565</v>
      </c>
      <c r="B55" s="1">
        <f>'Data Summary GPD'!B50</f>
        <v>20863.071428571428</v>
      </c>
    </row>
    <row r="56" spans="1:4" x14ac:dyDescent="0.3">
      <c r="A56" s="113">
        <f>'Data Input'!A53</f>
        <v>44572</v>
      </c>
      <c r="B56" s="1">
        <f>'Data Summary GPD'!B51</f>
        <v>21829.571428571428</v>
      </c>
      <c r="D56" t="s">
        <v>246</v>
      </c>
    </row>
    <row r="57" spans="1:4" x14ac:dyDescent="0.3">
      <c r="A57" s="113">
        <f>'Data Input'!A54</f>
        <v>44586</v>
      </c>
      <c r="B57" s="1">
        <f>'Data Summary GPD'!B52</f>
        <v>13171.428571428571</v>
      </c>
    </row>
    <row r="58" spans="1:4" x14ac:dyDescent="0.3">
      <c r="A58" s="113">
        <f>'Data Input'!A55</f>
        <v>44594</v>
      </c>
      <c r="B58" s="1">
        <f>'Data Summary GPD'!B53</f>
        <v>1316.25</v>
      </c>
    </row>
    <row r="59" spans="1:4" x14ac:dyDescent="0.3">
      <c r="A59" s="113">
        <f>'Data Input'!A56</f>
        <v>44600</v>
      </c>
      <c r="B59" s="1">
        <f>'Data Summary GPD'!B54</f>
        <v>17153.333333333332</v>
      </c>
    </row>
    <row r="60" spans="1:4" x14ac:dyDescent="0.3">
      <c r="A60" s="113">
        <f>'Data Input'!A57</f>
        <v>44607</v>
      </c>
      <c r="B60" s="1">
        <f>'Data Summary GPD'!B55</f>
        <v>6381.4285714285716</v>
      </c>
    </row>
    <row r="61" spans="1:4" x14ac:dyDescent="0.3">
      <c r="A61" s="113">
        <f>'Data Input'!A58</f>
        <v>44614</v>
      </c>
      <c r="B61" s="1">
        <f>'Data Summary GPD'!B56</f>
        <v>0</v>
      </c>
    </row>
    <row r="62" spans="1:4" x14ac:dyDescent="0.3">
      <c r="A62" s="113">
        <f>'Data Input'!A59</f>
        <v>44572</v>
      </c>
      <c r="B62" s="1">
        <f>'Data Summary GPD'!B57</f>
        <v>8155.2380952380954</v>
      </c>
    </row>
    <row r="63" spans="1:4" x14ac:dyDescent="0.3">
      <c r="A63" s="113">
        <f>'Data Input'!A60</f>
        <v>44586</v>
      </c>
      <c r="B63" s="1">
        <f>'Data Summary GPD'!B58</f>
        <v>13171.428571428571</v>
      </c>
    </row>
    <row r="64" spans="1:4" x14ac:dyDescent="0.3">
      <c r="A64" s="113">
        <f>'Data Input'!A61</f>
        <v>44594</v>
      </c>
      <c r="B64" s="1">
        <f>'Data Summary GPD'!B59</f>
        <v>1316.25</v>
      </c>
    </row>
    <row r="65" spans="1:2" x14ac:dyDescent="0.3">
      <c r="A65" s="113">
        <f>'Data Input'!A62</f>
        <v>44600</v>
      </c>
      <c r="B65" s="1">
        <f>'Data Summary GPD'!B60</f>
        <v>17153.333333333332</v>
      </c>
    </row>
    <row r="66" spans="1:2" x14ac:dyDescent="0.3">
      <c r="A66" s="113">
        <f>'Data Input'!A63</f>
        <v>44607</v>
      </c>
      <c r="B66" s="1">
        <f>'Data Summary GPD'!B61</f>
        <v>6381.4285714285716</v>
      </c>
    </row>
    <row r="67" spans="1:2" x14ac:dyDescent="0.3">
      <c r="A67" s="113">
        <f>'Data Input'!A64</f>
        <v>44614</v>
      </c>
      <c r="B67" s="1">
        <f>'Data Summary GPD'!B62</f>
        <v>0</v>
      </c>
    </row>
    <row r="68" spans="1:2" x14ac:dyDescent="0.3">
      <c r="A68" s="113">
        <f>'Data Input'!A65</f>
        <v>44621</v>
      </c>
      <c r="B68" s="1">
        <f>'Data Summary GPD'!B63</f>
        <v>14032.857142857143</v>
      </c>
    </row>
    <row r="69" spans="1:2" x14ac:dyDescent="0.3">
      <c r="A69" s="113">
        <f>'Data Input'!A66</f>
        <v>44628</v>
      </c>
      <c r="B69" s="1">
        <f>'Data Summary GPD'!B64</f>
        <v>14338.571428571429</v>
      </c>
    </row>
    <row r="70" spans="1:2" x14ac:dyDescent="0.3">
      <c r="A70" s="113">
        <f>'Data Input'!A67</f>
        <v>44635</v>
      </c>
      <c r="B70" s="1">
        <f>'Data Summary GPD'!B65</f>
        <v>17178.571428571428</v>
      </c>
    </row>
    <row r="71" spans="1:2" x14ac:dyDescent="0.3">
      <c r="A71" s="113">
        <f>'Data Input'!A68</f>
        <v>44642</v>
      </c>
      <c r="B71" s="1">
        <f>'Data Summary GPD'!B66</f>
        <v>19208.571428571428</v>
      </c>
    </row>
    <row r="72" spans="1:2" x14ac:dyDescent="0.3">
      <c r="A72" s="113">
        <f>'Data Input'!A69</f>
        <v>44649</v>
      </c>
      <c r="B72" s="1">
        <f>'Data Summary GPD'!B67</f>
        <v>18492.857142857141</v>
      </c>
    </row>
    <row r="73" spans="1:2" x14ac:dyDescent="0.3">
      <c r="A73" s="113">
        <f>'Data Input'!A70</f>
        <v>44656</v>
      </c>
      <c r="B73" s="1">
        <f>'Data Summary GPD'!B68</f>
        <v>17631.428571428572</v>
      </c>
    </row>
    <row r="74" spans="1:2" x14ac:dyDescent="0.3">
      <c r="A74" s="113">
        <f>'Data Input'!A71</f>
        <v>44663</v>
      </c>
      <c r="B74" s="1">
        <f>'Data Summary GPD'!B69</f>
        <v>17214.285714285714</v>
      </c>
    </row>
    <row r="75" spans="1:2" x14ac:dyDescent="0.3">
      <c r="A75" s="113">
        <f>'Data Input'!A72</f>
        <v>44670</v>
      </c>
      <c r="B75" s="1">
        <f>'Data Summary GPD'!B70</f>
        <v>16892.857142857141</v>
      </c>
    </row>
    <row r="76" spans="1:2" x14ac:dyDescent="0.3">
      <c r="A76" s="113">
        <f>'Data Input'!A73</f>
        <v>44677</v>
      </c>
      <c r="B76" s="1">
        <f>'Data Summary GPD'!B71</f>
        <v>5751.4285714285716</v>
      </c>
    </row>
    <row r="77" spans="1:2" x14ac:dyDescent="0.3">
      <c r="A77" s="113">
        <f>'Data Input'!A74</f>
        <v>44684</v>
      </c>
      <c r="B77" s="1">
        <f>'Data Summary GPD'!B72</f>
        <v>0</v>
      </c>
    </row>
    <row r="78" spans="1:2" x14ac:dyDescent="0.3">
      <c r="A78" s="113">
        <f>'Data Input'!A75</f>
        <v>44691</v>
      </c>
      <c r="B78" s="1">
        <f>'Data Summary GPD'!B73</f>
        <v>0</v>
      </c>
    </row>
    <row r="79" spans="1:2" x14ac:dyDescent="0.3">
      <c r="A79" s="113">
        <f>'Data Input'!A76</f>
        <v>44698</v>
      </c>
      <c r="B79" s="1">
        <f>'Data Summary GPD'!B74</f>
        <v>7173.8571428571431</v>
      </c>
    </row>
    <row r="80" spans="1:2" x14ac:dyDescent="0.3">
      <c r="A80" s="113">
        <f>'Data Input'!A77</f>
        <v>44705</v>
      </c>
      <c r="B80" s="1">
        <f>'Data Summary GPD'!B75</f>
        <v>3911.8571428571427</v>
      </c>
    </row>
    <row r="81" spans="1:2" x14ac:dyDescent="0.3">
      <c r="A81" s="113">
        <f>'Data Input'!A78</f>
        <v>44712</v>
      </c>
      <c r="B81" s="1">
        <f>'Data Summary GPD'!B76</f>
        <v>17063.571428571428</v>
      </c>
    </row>
    <row r="82" spans="1:2" x14ac:dyDescent="0.3">
      <c r="A82" s="113">
        <f>'Data Input'!A79</f>
        <v>44719</v>
      </c>
      <c r="B82" s="1">
        <f>'Data Summary GPD'!B77</f>
        <v>13708.428571428571</v>
      </c>
    </row>
    <row r="83" spans="1:2" x14ac:dyDescent="0.3">
      <c r="A83" s="113">
        <f>'Data Input'!A80</f>
        <v>44726</v>
      </c>
      <c r="B83" s="1">
        <f>'Data Summary GPD'!B78</f>
        <v>13114.428571428571</v>
      </c>
    </row>
    <row r="84" spans="1:2" x14ac:dyDescent="0.3">
      <c r="A84" s="113">
        <f>'Data Input'!A81</f>
        <v>44733</v>
      </c>
      <c r="B84" s="1">
        <f>'Data Summary GPD'!B79</f>
        <v>12194.857142857143</v>
      </c>
    </row>
    <row r="85" spans="1:2" x14ac:dyDescent="0.3">
      <c r="A85" s="113">
        <f>'Data Input'!A82</f>
        <v>44740</v>
      </c>
      <c r="B85" s="1">
        <f>'Data Summary GPD'!B80</f>
        <v>11738.857142857143</v>
      </c>
    </row>
    <row r="86" spans="1:2" x14ac:dyDescent="0.3">
      <c r="A86" s="113">
        <f>'Data Input'!A83</f>
        <v>44747</v>
      </c>
      <c r="B86" s="1">
        <f>'Data Summary GPD'!B81</f>
        <v>11871.571428571429</v>
      </c>
    </row>
    <row r="87" spans="1:2" x14ac:dyDescent="0.3">
      <c r="A87" s="113">
        <f>'Data Input'!A84</f>
        <v>44754</v>
      </c>
      <c r="B87" s="1">
        <f>'Data Summary GPD'!B82</f>
        <v>11181.142857142857</v>
      </c>
    </row>
    <row r="88" spans="1:2" x14ac:dyDescent="0.3">
      <c r="A88" s="113">
        <f>'Data Input'!A85</f>
        <v>44761</v>
      </c>
      <c r="B88" s="1">
        <f>'Data Summary GPD'!B83</f>
        <v>18994.285714285714</v>
      </c>
    </row>
    <row r="89" spans="1:2" x14ac:dyDescent="0.3">
      <c r="A89" s="113">
        <f>'Data Input'!A86</f>
        <v>44768</v>
      </c>
      <c r="B89" s="1">
        <f>'Data Summary GPD'!B84</f>
        <v>2828.5714285714284</v>
      </c>
    </row>
    <row r="90" spans="1:2" x14ac:dyDescent="0.3">
      <c r="A90" s="113">
        <f>'Data Input'!A87</f>
        <v>44775</v>
      </c>
      <c r="B90" s="1">
        <f>'Data Summary GPD'!B85</f>
        <v>10810</v>
      </c>
    </row>
    <row r="91" spans="1:2" x14ac:dyDescent="0.3">
      <c r="A91" s="113">
        <f>'Data Input'!A88</f>
        <v>44782</v>
      </c>
      <c r="B91" s="1">
        <f>'Data Summary GPD'!B86</f>
        <v>9160</v>
      </c>
    </row>
    <row r="92" spans="1:2" x14ac:dyDescent="0.3">
      <c r="A92" s="113">
        <f>'Data Input'!A89</f>
        <v>44789</v>
      </c>
      <c r="B92" s="1">
        <f>'Data Summary GPD'!B87</f>
        <v>-1351.7142857142858</v>
      </c>
    </row>
    <row r="93" spans="1:2" x14ac:dyDescent="0.3">
      <c r="A93" s="113">
        <f>'Data Input'!A90</f>
        <v>44796</v>
      </c>
      <c r="B93" s="1">
        <f>'Data Summary GPD'!B88</f>
        <v>-3582.5714285714284</v>
      </c>
    </row>
    <row r="94" spans="1:2" x14ac:dyDescent="0.3">
      <c r="A94" s="113">
        <f>'Data Input'!A91</f>
        <v>44803</v>
      </c>
      <c r="B94" s="1">
        <f>'Data Summary GPD'!B89</f>
        <v>5761.4285714285716</v>
      </c>
    </row>
    <row r="95" spans="1:2" x14ac:dyDescent="0.3">
      <c r="A95" s="113">
        <f>'Data Input'!A92</f>
        <v>44810</v>
      </c>
      <c r="B95" s="1">
        <f>'Data Summary GPD'!B90</f>
        <v>16112.857142857143</v>
      </c>
    </row>
    <row r="96" spans="1:2" x14ac:dyDescent="0.3">
      <c r="A96" s="113">
        <f>'Data Input'!A93</f>
        <v>44817</v>
      </c>
      <c r="B96" s="1">
        <f>'Data Summary GPD'!B91</f>
        <v>12465.714285714286</v>
      </c>
    </row>
    <row r="97" spans="1:2" x14ac:dyDescent="0.3">
      <c r="A97" s="113">
        <f>'Data Input'!A94</f>
        <v>44824</v>
      </c>
      <c r="B97" s="1">
        <f>'Data Summary GPD'!B92</f>
        <v>11434.285714285714</v>
      </c>
    </row>
    <row r="98" spans="1:2" x14ac:dyDescent="0.3">
      <c r="A98" s="113">
        <f>'Data Input'!A95</f>
        <v>44831</v>
      </c>
      <c r="B98" s="1">
        <f>'Data Summary GPD'!B93</f>
        <v>11158.571428571429</v>
      </c>
    </row>
    <row r="99" spans="1:2" x14ac:dyDescent="0.3">
      <c r="A99" s="113">
        <f>'Data Input'!A96</f>
        <v>44838</v>
      </c>
      <c r="B99" s="1">
        <f>'Data Summary GPD'!B94</f>
        <v>10681.428571428571</v>
      </c>
    </row>
    <row r="100" spans="1:2" x14ac:dyDescent="0.3">
      <c r="A100" s="113">
        <f>'Data Input'!A97</f>
        <v>44845</v>
      </c>
      <c r="B100" s="1">
        <f>'Data Summary GPD'!B95</f>
        <v>10497.142857142857</v>
      </c>
    </row>
    <row r="101" spans="1:2" x14ac:dyDescent="0.3">
      <c r="A101" s="113">
        <f>'Data Input'!A98</f>
        <v>44852</v>
      </c>
      <c r="B101" s="1">
        <f>'Data Summary GPD'!B96</f>
        <v>10274.285714285714</v>
      </c>
    </row>
    <row r="102" spans="1:2" x14ac:dyDescent="0.3">
      <c r="A102" s="113">
        <f>'Data Input'!A99</f>
        <v>44859</v>
      </c>
      <c r="B102" s="1">
        <f>'Data Summary GPD'!B97</f>
        <v>10158.142857142857</v>
      </c>
    </row>
    <row r="103" spans="1:2" x14ac:dyDescent="0.3">
      <c r="A103" s="113">
        <f>'Data Input'!A100</f>
        <v>44866</v>
      </c>
      <c r="B103" s="1">
        <f>'Data Summary GPD'!B98</f>
        <v>10182.857142857143</v>
      </c>
    </row>
    <row r="104" spans="1:2" x14ac:dyDescent="0.3">
      <c r="A104" s="113">
        <f>'Data Input'!A101</f>
        <v>44873</v>
      </c>
      <c r="B104" s="1">
        <f>'Data Summary GPD'!B99</f>
        <v>10530.857142857143</v>
      </c>
    </row>
    <row r="105" spans="1:2" x14ac:dyDescent="0.3">
      <c r="A105" s="113">
        <f>'Data Input'!A102</f>
        <v>44880</v>
      </c>
      <c r="B105" s="1">
        <f>'Data Summary GPD'!B100</f>
        <v>10513.571428571429</v>
      </c>
    </row>
    <row r="106" spans="1:2" x14ac:dyDescent="0.3">
      <c r="A106" s="113">
        <f>'Data Input'!A103</f>
        <v>44887</v>
      </c>
      <c r="B106" s="1">
        <f>'Data Summary GPD'!B101</f>
        <v>10162.428571428571</v>
      </c>
    </row>
    <row r="107" spans="1:2" x14ac:dyDescent="0.3">
      <c r="A107" s="113">
        <f>'Data Input'!A104</f>
        <v>44894</v>
      </c>
      <c r="B107" s="1">
        <f>'Data Summary GPD'!B102</f>
        <v>10224.714285714286</v>
      </c>
    </row>
    <row r="108" spans="1:2" x14ac:dyDescent="0.3">
      <c r="A108" s="113">
        <f>'Data Input'!A105</f>
        <v>44901</v>
      </c>
      <c r="B108" s="1">
        <f>'Data Summary GPD'!B103</f>
        <v>9692</v>
      </c>
    </row>
    <row r="109" spans="1:2" x14ac:dyDescent="0.3">
      <c r="A109" s="113">
        <f>'Data Input'!A106</f>
        <v>44908</v>
      </c>
      <c r="B109" s="1">
        <f>'Data Summary GPD'!B104</f>
        <v>9824.5714285714294</v>
      </c>
    </row>
    <row r="110" spans="1:2" x14ac:dyDescent="0.3">
      <c r="A110" s="113">
        <f>'Data Input'!A107</f>
        <v>44915</v>
      </c>
      <c r="B110" s="1">
        <f>'Data Summary GPD'!B105</f>
        <v>9747.1428571428569</v>
      </c>
    </row>
    <row r="111" spans="1:2" x14ac:dyDescent="0.3">
      <c r="A111" s="113">
        <f>'Data Input'!A108</f>
        <v>44922</v>
      </c>
      <c r="B111" s="1">
        <f>'Data Summary GPD'!B106</f>
        <v>731.57142857142856</v>
      </c>
    </row>
    <row r="112" spans="1:2" x14ac:dyDescent="0.3">
      <c r="A112" s="113">
        <f>'Data Input'!A109</f>
        <v>44929</v>
      </c>
      <c r="B112" s="1">
        <f>'Data Summary GPD'!B107</f>
        <v>2769.5714285714284</v>
      </c>
    </row>
    <row r="113" spans="1:4" x14ac:dyDescent="0.3">
      <c r="A113" s="113">
        <f>'Data Input'!A110</f>
        <v>44937</v>
      </c>
      <c r="B113" s="1">
        <f>'Data Summary GPD'!B108</f>
        <v>14590</v>
      </c>
    </row>
    <row r="114" spans="1:4" x14ac:dyDescent="0.3">
      <c r="A114" s="113">
        <f>'Data Input'!A111</f>
        <v>44944</v>
      </c>
      <c r="B114" s="1">
        <f>'Data Summary GPD'!B109</f>
        <v>10502.571428571429</v>
      </c>
    </row>
    <row r="115" spans="1:4" x14ac:dyDescent="0.3">
      <c r="A115" s="113">
        <f>'Data Input'!A112</f>
        <v>44950</v>
      </c>
      <c r="B115" s="1">
        <f>'Data Summary GPD'!B110</f>
        <v>270</v>
      </c>
    </row>
    <row r="116" spans="1:4" x14ac:dyDescent="0.3">
      <c r="A116" s="113">
        <f>'Data Input'!A113</f>
        <v>44957</v>
      </c>
      <c r="B116" s="1">
        <f>'Data Summary GPD'!B111</f>
        <v>47.285714285714285</v>
      </c>
    </row>
    <row r="117" spans="1:4" x14ac:dyDescent="0.3">
      <c r="A117" s="113">
        <f>'Data Input'!A114</f>
        <v>44964</v>
      </c>
      <c r="B117" s="1">
        <f>'Data Summary GPD'!B112</f>
        <v>0</v>
      </c>
      <c r="D117" t="s">
        <v>247</v>
      </c>
    </row>
    <row r="118" spans="1:4" x14ac:dyDescent="0.3">
      <c r="A118" s="113">
        <f>'Data Input'!A115</f>
        <v>44971</v>
      </c>
      <c r="B118" s="1">
        <f>'Data Summary GPD'!B113</f>
        <v>0</v>
      </c>
    </row>
    <row r="119" spans="1:4" x14ac:dyDescent="0.3">
      <c r="A119" s="113">
        <f>'Data Input'!A116</f>
        <v>44978</v>
      </c>
      <c r="B119" s="1">
        <f>'Data Summary GPD'!B114</f>
        <v>0</v>
      </c>
    </row>
    <row r="120" spans="1:4" x14ac:dyDescent="0.3">
      <c r="A120" s="113">
        <f>'Data Input'!A117</f>
        <v>44985</v>
      </c>
      <c r="B120" s="1">
        <f>'Data Summary GPD'!B115</f>
        <v>8128.2857142857147</v>
      </c>
    </row>
    <row r="121" spans="1:4" x14ac:dyDescent="0.3">
      <c r="A121" s="113">
        <f>'Data Input'!A118</f>
        <v>44992</v>
      </c>
      <c r="B121" s="1">
        <f>'Data Summary GPD'!B116</f>
        <v>8457.5714285714294</v>
      </c>
    </row>
    <row r="122" spans="1:4" x14ac:dyDescent="0.3">
      <c r="A122" s="113">
        <f>'Data Input'!A119</f>
        <v>45001</v>
      </c>
      <c r="B122" s="1">
        <f>'Data Summary GPD'!B117</f>
        <v>7992.333333333333</v>
      </c>
    </row>
    <row r="123" spans="1:4" x14ac:dyDescent="0.3">
      <c r="A123" s="113">
        <f>'Data Input'!A120</f>
        <v>45007</v>
      </c>
      <c r="B123" s="1">
        <f>'Data Summary GPD'!B118</f>
        <v>7674</v>
      </c>
    </row>
    <row r="124" spans="1:4" x14ac:dyDescent="0.3">
      <c r="A124" s="113">
        <f>'Data Input'!A121</f>
        <v>45013</v>
      </c>
      <c r="B124" s="1">
        <f>'Data Summary GPD'!B119</f>
        <v>2178.5</v>
      </c>
    </row>
    <row r="125" spans="1:4" x14ac:dyDescent="0.3">
      <c r="A125" s="113">
        <f>'Data Input'!A122</f>
        <v>45020</v>
      </c>
      <c r="B125" s="1">
        <f>'Data Summary GPD'!B120</f>
        <v>295.71428571428572</v>
      </c>
    </row>
    <row r="126" spans="1:4" x14ac:dyDescent="0.3">
      <c r="A126" s="113">
        <f>'Data Input'!A123</f>
        <v>45027</v>
      </c>
      <c r="B126" s="1">
        <f>'Data Summary GPD'!B121</f>
        <v>0</v>
      </c>
    </row>
    <row r="127" spans="1:4" x14ac:dyDescent="0.3">
      <c r="A127" s="113">
        <f>'Data Input'!A124</f>
        <v>45034</v>
      </c>
      <c r="B127" s="1">
        <f>'Data Summary GPD'!B122</f>
        <v>0</v>
      </c>
    </row>
    <row r="128" spans="1:4" x14ac:dyDescent="0.3">
      <c r="A128" s="113">
        <f>'Data Input'!A125</f>
        <v>45041</v>
      </c>
      <c r="B128" s="1">
        <f>'Data Summary GPD'!B123</f>
        <v>10116.571428571429</v>
      </c>
    </row>
    <row r="129" spans="1:2" x14ac:dyDescent="0.3">
      <c r="A129" s="113">
        <f>'Data Input'!A126</f>
        <v>45048</v>
      </c>
      <c r="B129" s="1">
        <f>'Data Summary GPD'!B124</f>
        <v>7722.7142857142853</v>
      </c>
    </row>
    <row r="130" spans="1:2" x14ac:dyDescent="0.3">
      <c r="A130" s="113">
        <f>'Data Input'!A127</f>
        <v>45055</v>
      </c>
      <c r="B130" s="1">
        <f>'Data Summary GPD'!B125</f>
        <v>8862.2857142857138</v>
      </c>
    </row>
    <row r="131" spans="1:2" x14ac:dyDescent="0.3">
      <c r="A131" s="113">
        <f>'Data Input'!A128</f>
        <v>45062</v>
      </c>
      <c r="B131" s="1">
        <f>'Data Summary GPD'!B126</f>
        <v>8377.1428571428569</v>
      </c>
    </row>
    <row r="132" spans="1:2" x14ac:dyDescent="0.3">
      <c r="A132" s="113">
        <f>'Data Input'!A129</f>
        <v>45069</v>
      </c>
      <c r="B132" s="1">
        <f>'Data Summary GPD'!B127</f>
        <v>9407.7142857142862</v>
      </c>
    </row>
    <row r="133" spans="1:2" x14ac:dyDescent="0.3">
      <c r="A133" s="113">
        <f>'Data Input'!A130</f>
        <v>45076</v>
      </c>
      <c r="B133" s="1">
        <f>'Data Summary GPD'!B128</f>
        <v>10148</v>
      </c>
    </row>
    <row r="134" spans="1:2" x14ac:dyDescent="0.3">
      <c r="A134" s="113">
        <f>'Data Input'!A131</f>
        <v>45083</v>
      </c>
      <c r="B134" s="1">
        <f>'Data Summary GPD'!B129</f>
        <v>12068</v>
      </c>
    </row>
    <row r="135" spans="1:2" x14ac:dyDescent="0.3">
      <c r="A135" s="113">
        <f>'Data Input'!A132</f>
        <v>45090</v>
      </c>
      <c r="B135" s="1">
        <f>'Data Summary GPD'!B130</f>
        <v>16200</v>
      </c>
    </row>
    <row r="136" spans="1:2" x14ac:dyDescent="0.3">
      <c r="A136" s="113">
        <f>'Data Input'!A133</f>
        <v>45095</v>
      </c>
      <c r="B136" s="1">
        <f>'Data Summary GPD'!B131</f>
        <v>20589.599999999999</v>
      </c>
    </row>
    <row r="137" spans="1:2" x14ac:dyDescent="0.3">
      <c r="A137" s="113">
        <f>'Data Input'!A134</f>
        <v>45111</v>
      </c>
      <c r="B137" s="1">
        <f>'Data Summary GPD'!B132</f>
        <v>7760.0625</v>
      </c>
    </row>
    <row r="138" spans="1:2" x14ac:dyDescent="0.3">
      <c r="A138" s="113"/>
      <c r="B138" s="1"/>
    </row>
    <row r="139" spans="1:2" x14ac:dyDescent="0.3">
      <c r="A139" s="113"/>
      <c r="B139" s="1"/>
    </row>
    <row r="140" spans="1:2" x14ac:dyDescent="0.3">
      <c r="A140" s="113"/>
      <c r="B140" s="1"/>
    </row>
    <row r="141" spans="1:2" x14ac:dyDescent="0.3">
      <c r="A141" s="113"/>
      <c r="B141" s="1"/>
    </row>
    <row r="142" spans="1:2" x14ac:dyDescent="0.3">
      <c r="A142" s="113"/>
      <c r="B142" s="1"/>
    </row>
    <row r="143" spans="1:2" x14ac:dyDescent="0.3">
      <c r="A143" s="113"/>
      <c r="B143" s="1"/>
    </row>
    <row r="144" spans="1:2" x14ac:dyDescent="0.3">
      <c r="A144" s="113"/>
      <c r="B144" s="1"/>
    </row>
    <row r="145" spans="1:2" x14ac:dyDescent="0.3">
      <c r="A145" s="113"/>
      <c r="B145" s="1"/>
    </row>
    <row r="146" spans="1:2" x14ac:dyDescent="0.3">
      <c r="A146" s="113"/>
      <c r="B146" s="1"/>
    </row>
    <row r="147" spans="1:2" x14ac:dyDescent="0.3">
      <c r="A147" s="113"/>
      <c r="B147" s="1"/>
    </row>
    <row r="148" spans="1:2" x14ac:dyDescent="0.3">
      <c r="A148" s="113"/>
      <c r="B148" s="1"/>
    </row>
    <row r="149" spans="1:2" x14ac:dyDescent="0.3">
      <c r="A149" s="113"/>
      <c r="B149" s="1"/>
    </row>
  </sheetData>
  <pageMargins left="0.7" right="0.7" top="0.75" bottom="0.75" header="0.3" footer="0.3"/>
  <pageSetup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4F9BFC-FB6E-484E-9DEE-EFD02375EC7D}">
  <dimension ref="A1:Z80"/>
  <sheetViews>
    <sheetView topLeftCell="A4" workbookViewId="0">
      <selection activeCell="H74" sqref="H74"/>
    </sheetView>
  </sheetViews>
  <sheetFormatPr defaultRowHeight="14.4" x14ac:dyDescent="0.3"/>
  <cols>
    <col min="1" max="1" width="15.5546875" customWidth="1"/>
    <col min="2" max="2" width="13.77734375" customWidth="1"/>
    <col min="3" max="3" width="12.5546875" customWidth="1"/>
    <col min="4" max="4" width="10" customWidth="1"/>
    <col min="5" max="5" width="5.77734375" customWidth="1"/>
    <col min="6" max="6" width="10.21875" customWidth="1"/>
    <col min="7" max="7" width="4.77734375" customWidth="1"/>
    <col min="8" max="8" width="32.77734375" customWidth="1"/>
    <col min="9" max="11" width="15.5546875" customWidth="1"/>
  </cols>
  <sheetData>
    <row r="1" spans="1:12" x14ac:dyDescent="0.3">
      <c r="A1" t="s">
        <v>15</v>
      </c>
      <c r="B1">
        <v>2</v>
      </c>
      <c r="L1">
        <v>1</v>
      </c>
    </row>
    <row r="2" spans="1:12" x14ac:dyDescent="0.3">
      <c r="A2" t="s">
        <v>4</v>
      </c>
      <c r="B2" t="s">
        <v>26</v>
      </c>
    </row>
    <row r="3" spans="1:12" x14ac:dyDescent="0.3">
      <c r="A3" t="s">
        <v>6</v>
      </c>
      <c r="B3" t="s">
        <v>7</v>
      </c>
    </row>
    <row r="4" spans="1:12" x14ac:dyDescent="0.3">
      <c r="A4" t="s">
        <v>8</v>
      </c>
      <c r="B4" t="s">
        <v>38</v>
      </c>
    </row>
    <row r="5" spans="1:12" x14ac:dyDescent="0.3">
      <c r="B5" t="s">
        <v>14</v>
      </c>
    </row>
    <row r="6" spans="1:12" x14ac:dyDescent="0.3">
      <c r="A6" s="2" t="s">
        <v>2</v>
      </c>
      <c r="B6" t="s">
        <v>12</v>
      </c>
      <c r="C6" t="s">
        <v>13</v>
      </c>
      <c r="D6" t="s">
        <v>9</v>
      </c>
      <c r="E6" t="s">
        <v>1</v>
      </c>
      <c r="F6" t="s">
        <v>10</v>
      </c>
      <c r="H6" t="s">
        <v>0</v>
      </c>
    </row>
    <row r="7" spans="1:12" x14ac:dyDescent="0.3">
      <c r="A7" s="2">
        <f>'Data Input'!A4</f>
        <v>44327</v>
      </c>
      <c r="B7" s="1"/>
      <c r="C7" s="1">
        <f>'Data Input'!C4</f>
        <v>6765340</v>
      </c>
      <c r="D7" s="1"/>
      <c r="E7" s="1"/>
      <c r="F7" s="1"/>
    </row>
    <row r="8" spans="1:12" x14ac:dyDescent="0.3">
      <c r="A8" s="2">
        <f>'Data Input'!A5</f>
        <v>44341</v>
      </c>
      <c r="B8" s="1">
        <f>C7</f>
        <v>6765340</v>
      </c>
      <c r="C8" s="1">
        <f>'Data Input'!C5</f>
        <v>6973940</v>
      </c>
      <c r="D8" s="1">
        <f>IF(C8-B8&gt;0,C8-B8,0)</f>
        <v>208600</v>
      </c>
      <c r="E8" s="1">
        <f>A8-A7</f>
        <v>14</v>
      </c>
      <c r="F8" s="1">
        <f>D8/E8</f>
        <v>14900</v>
      </c>
    </row>
    <row r="9" spans="1:12" x14ac:dyDescent="0.3">
      <c r="A9" s="2">
        <f>'Data Input'!A6</f>
        <v>44348</v>
      </c>
      <c r="B9" s="1">
        <f t="shared" ref="B9:B20" si="0">C8</f>
        <v>6973940</v>
      </c>
      <c r="C9" s="1">
        <f>'Data Input'!C6</f>
        <v>7056670</v>
      </c>
      <c r="D9" s="1">
        <f t="shared" ref="D9:D20" si="1">IF(C9-B9&gt;0,C9-B9,0)</f>
        <v>82730</v>
      </c>
      <c r="E9" s="1">
        <f>A9-A8</f>
        <v>7</v>
      </c>
      <c r="F9" s="1">
        <f t="shared" ref="F9:F20" si="2">D9/E9</f>
        <v>11818.571428571429</v>
      </c>
    </row>
    <row r="10" spans="1:12" x14ac:dyDescent="0.3">
      <c r="A10" s="2">
        <f>'Data Input'!A7</f>
        <v>44355</v>
      </c>
      <c r="B10" s="1">
        <f t="shared" si="0"/>
        <v>7056670</v>
      </c>
      <c r="C10" s="1">
        <f>'Data Input'!C7</f>
        <v>7136870</v>
      </c>
      <c r="D10" s="1">
        <f t="shared" si="1"/>
        <v>80200</v>
      </c>
      <c r="E10" s="1">
        <f>A10-A9</f>
        <v>7</v>
      </c>
      <c r="F10" s="1">
        <f t="shared" si="2"/>
        <v>11457.142857142857</v>
      </c>
    </row>
    <row r="11" spans="1:12" x14ac:dyDescent="0.3">
      <c r="A11" s="2">
        <f>'Data Input'!A8</f>
        <v>44362</v>
      </c>
      <c r="B11" s="1">
        <f t="shared" si="0"/>
        <v>7136870</v>
      </c>
      <c r="C11" s="1">
        <f>'Data Input'!C8</f>
        <v>7213630</v>
      </c>
      <c r="D11" s="1">
        <f t="shared" si="1"/>
        <v>76760</v>
      </c>
      <c r="E11" s="1">
        <f>A11-A10</f>
        <v>7</v>
      </c>
      <c r="F11" s="1">
        <f t="shared" si="2"/>
        <v>10965.714285714286</v>
      </c>
    </row>
    <row r="12" spans="1:12" s="2" customFormat="1" x14ac:dyDescent="0.3">
      <c r="A12" s="2">
        <f>'Data Input'!A9</f>
        <v>44369</v>
      </c>
      <c r="B12" s="1">
        <f t="shared" si="0"/>
        <v>7213630</v>
      </c>
      <c r="C12" s="1">
        <f>'Data Input'!C9</f>
        <v>7286430</v>
      </c>
      <c r="D12" s="1">
        <f t="shared" si="1"/>
        <v>72800</v>
      </c>
      <c r="E12" s="1">
        <f t="shared" ref="E12:E20" si="3">A12-A11</f>
        <v>7</v>
      </c>
      <c r="F12" s="1">
        <f t="shared" si="2"/>
        <v>10400</v>
      </c>
      <c r="G12"/>
      <c r="H12"/>
      <c r="I12"/>
      <c r="J12"/>
      <c r="K12"/>
    </row>
    <row r="13" spans="1:12" s="2" customFormat="1" x14ac:dyDescent="0.3">
      <c r="A13" s="2">
        <f>'Data Input'!A10</f>
        <v>44376</v>
      </c>
      <c r="B13" s="1">
        <f t="shared" si="0"/>
        <v>7286430</v>
      </c>
      <c r="C13" s="1">
        <f>'Data Input'!C10</f>
        <v>7356370</v>
      </c>
      <c r="D13" s="1">
        <f t="shared" si="1"/>
        <v>69940</v>
      </c>
      <c r="E13" s="1">
        <f t="shared" si="3"/>
        <v>7</v>
      </c>
      <c r="F13" s="1">
        <f t="shared" si="2"/>
        <v>9991.4285714285706</v>
      </c>
      <c r="H13"/>
    </row>
    <row r="14" spans="1:12" s="2" customFormat="1" x14ac:dyDescent="0.3">
      <c r="A14" s="2">
        <f>'Data Input'!A11</f>
        <v>44383</v>
      </c>
      <c r="B14" s="1">
        <f t="shared" si="0"/>
        <v>7356370</v>
      </c>
      <c r="C14" s="1">
        <f>'Data Input'!C11</f>
        <v>7419370</v>
      </c>
      <c r="D14" s="1">
        <f t="shared" si="1"/>
        <v>63000</v>
      </c>
      <c r="E14" s="1">
        <f t="shared" si="3"/>
        <v>7</v>
      </c>
      <c r="F14" s="1">
        <f t="shared" si="2"/>
        <v>9000</v>
      </c>
      <c r="H14"/>
    </row>
    <row r="15" spans="1:12" s="2" customFormat="1" x14ac:dyDescent="0.3">
      <c r="A15" s="2">
        <f>'Data Input'!A12</f>
        <v>44390</v>
      </c>
      <c r="B15" s="1">
        <f t="shared" si="0"/>
        <v>7419370</v>
      </c>
      <c r="C15" s="1">
        <f>'Data Input'!C12</f>
        <v>7476710</v>
      </c>
      <c r="D15" s="1">
        <f t="shared" si="1"/>
        <v>57340</v>
      </c>
      <c r="E15" s="1">
        <f t="shared" si="3"/>
        <v>7</v>
      </c>
      <c r="F15" s="1">
        <f t="shared" si="2"/>
        <v>8191.4285714285716</v>
      </c>
      <c r="H15"/>
    </row>
    <row r="16" spans="1:12" s="2" customFormat="1" x14ac:dyDescent="0.3">
      <c r="A16" s="2">
        <f>'Data Input'!A13</f>
        <v>44397</v>
      </c>
      <c r="B16" s="1">
        <f t="shared" si="0"/>
        <v>7476710</v>
      </c>
      <c r="C16" s="1">
        <f>'Data Input'!C13</f>
        <v>7529860</v>
      </c>
      <c r="D16" s="1">
        <f t="shared" si="1"/>
        <v>53150</v>
      </c>
      <c r="E16" s="1">
        <f t="shared" si="3"/>
        <v>7</v>
      </c>
      <c r="F16" s="1">
        <f t="shared" si="2"/>
        <v>7592.8571428571431</v>
      </c>
      <c r="H16"/>
    </row>
    <row r="17" spans="1:26" s="2" customFormat="1" x14ac:dyDescent="0.3">
      <c r="A17" s="2">
        <f>'Data Input'!A14</f>
        <v>44404</v>
      </c>
      <c r="B17" s="1">
        <f t="shared" si="0"/>
        <v>7529860</v>
      </c>
      <c r="C17" s="1">
        <f>'Data Input'!C14</f>
        <v>7581100</v>
      </c>
      <c r="D17" s="1">
        <f t="shared" si="1"/>
        <v>51240</v>
      </c>
      <c r="E17" s="1">
        <f t="shared" si="3"/>
        <v>7</v>
      </c>
      <c r="F17" s="1">
        <f t="shared" si="2"/>
        <v>7320</v>
      </c>
      <c r="H17"/>
    </row>
    <row r="18" spans="1:26" x14ac:dyDescent="0.3">
      <c r="A18" s="2">
        <f>'Data Input'!A15</f>
        <v>44411</v>
      </c>
      <c r="B18" s="1">
        <f t="shared" si="0"/>
        <v>7581100</v>
      </c>
      <c r="C18" s="1">
        <f>'Data Input'!C15</f>
        <v>7641530</v>
      </c>
      <c r="D18" s="1">
        <f t="shared" si="1"/>
        <v>60430</v>
      </c>
      <c r="E18" s="1">
        <f t="shared" si="3"/>
        <v>7</v>
      </c>
      <c r="F18" s="1">
        <f t="shared" si="2"/>
        <v>8632.8571428571431</v>
      </c>
      <c r="G18" s="2"/>
      <c r="I18" s="2"/>
      <c r="J18" s="2"/>
      <c r="K18" s="2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x14ac:dyDescent="0.3">
      <c r="A19" s="2">
        <f>'Data Input'!A16</f>
        <v>44418</v>
      </c>
      <c r="B19" s="1">
        <f t="shared" si="0"/>
        <v>7641530</v>
      </c>
      <c r="C19" s="1">
        <f>'Data Input'!C16</f>
        <v>7696310</v>
      </c>
      <c r="D19" s="1">
        <f t="shared" si="1"/>
        <v>54780</v>
      </c>
      <c r="E19" s="1">
        <f t="shared" si="3"/>
        <v>7</v>
      </c>
      <c r="F19" s="1">
        <f t="shared" si="2"/>
        <v>7825.7142857142853</v>
      </c>
      <c r="K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x14ac:dyDescent="0.3">
      <c r="A20" s="2">
        <f>'Data Input'!A17</f>
        <v>44425</v>
      </c>
      <c r="B20" s="1">
        <f t="shared" si="0"/>
        <v>7696310</v>
      </c>
      <c r="C20" s="1">
        <f>'Data Input'!C17</f>
        <v>7749850</v>
      </c>
      <c r="D20" s="1">
        <f t="shared" si="1"/>
        <v>53540</v>
      </c>
      <c r="E20" s="1">
        <f t="shared" si="3"/>
        <v>7</v>
      </c>
      <c r="F20" s="1">
        <f t="shared" si="2"/>
        <v>7648.5714285714284</v>
      </c>
      <c r="G20" s="1"/>
      <c r="H20" s="1"/>
      <c r="I20" s="1"/>
      <c r="J20" s="1"/>
      <c r="K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x14ac:dyDescent="0.3">
      <c r="A21" s="2">
        <f>'Data Input'!A18</f>
        <v>44432</v>
      </c>
      <c r="B21" s="1">
        <f>C20</f>
        <v>7749850</v>
      </c>
      <c r="C21" s="1">
        <f>'Data Input'!C18</f>
        <v>7802630</v>
      </c>
      <c r="D21" s="1">
        <f>IF(C21-B21&gt;0,C21-B21,0)</f>
        <v>52780</v>
      </c>
      <c r="E21" s="1">
        <f>A21-A20</f>
        <v>7</v>
      </c>
      <c r="F21" s="1">
        <f>D21/E21</f>
        <v>7540</v>
      </c>
      <c r="G21" s="1"/>
      <c r="H21" s="1"/>
      <c r="I21" s="1"/>
      <c r="J21" s="1"/>
      <c r="K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x14ac:dyDescent="0.3">
      <c r="A22" s="2">
        <f>'Data Input'!A19</f>
        <v>44439</v>
      </c>
      <c r="B22" s="1">
        <f>C21</f>
        <v>7802630</v>
      </c>
      <c r="C22" s="1">
        <f>'Data Input'!C19</f>
        <v>7855120</v>
      </c>
      <c r="D22" s="1">
        <f>IF(C22-B22&gt;0,C22-B22,0)</f>
        <v>52490</v>
      </c>
      <c r="E22" s="1">
        <f>A22-A21</f>
        <v>7</v>
      </c>
      <c r="F22" s="1">
        <f>D22/E22</f>
        <v>7498.5714285714284</v>
      </c>
      <c r="G22" s="1"/>
      <c r="H22" t="s">
        <v>11</v>
      </c>
      <c r="I22" s="1"/>
      <c r="J22" s="1"/>
      <c r="K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4.1" customHeight="1" x14ac:dyDescent="0.3">
      <c r="A23" s="2">
        <f>'Data Input'!A20</f>
        <v>44446</v>
      </c>
      <c r="B23" s="1">
        <f>C22</f>
        <v>7855120</v>
      </c>
      <c r="C23" s="1">
        <f>'Data Input'!C20</f>
        <v>7906070</v>
      </c>
      <c r="D23" s="1">
        <f>IF(C23-B23&gt;0,C23-B23,0)</f>
        <v>50950</v>
      </c>
      <c r="E23" s="1">
        <f>A23-A22</f>
        <v>7</v>
      </c>
      <c r="F23" s="1">
        <f>D23/E23</f>
        <v>7278.5714285714284</v>
      </c>
      <c r="I23" s="1"/>
      <c r="J23" s="1"/>
      <c r="K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x14ac:dyDescent="0.3">
      <c r="A24" s="2">
        <f>'Data Input'!A57</f>
        <v>44607</v>
      </c>
      <c r="B24" s="1">
        <f t="shared" ref="B24:B39" si="4">C23</f>
        <v>7906070</v>
      </c>
      <c r="C24" s="1">
        <f>'Data Input'!C57</f>
        <v>8853890</v>
      </c>
      <c r="D24" s="1">
        <f t="shared" ref="D24:D39" si="5">IF(C24-B24&gt;0,C24-B24,0)</f>
        <v>947820</v>
      </c>
      <c r="E24" s="1">
        <f t="shared" ref="E24:E39" si="6">A24-A23</f>
        <v>161</v>
      </c>
      <c r="F24" s="1">
        <f t="shared" ref="F24:F39" si="7">D24/E24</f>
        <v>5887.0807453416146</v>
      </c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x14ac:dyDescent="0.3">
      <c r="A25" s="2">
        <f>'Data Input'!A58</f>
        <v>44614</v>
      </c>
      <c r="B25" s="1">
        <f t="shared" si="4"/>
        <v>8853890</v>
      </c>
      <c r="C25" s="1">
        <f>'Data Input'!C58</f>
        <v>8895530</v>
      </c>
      <c r="D25" s="1">
        <f t="shared" si="5"/>
        <v>41640</v>
      </c>
      <c r="E25" s="1">
        <f t="shared" si="6"/>
        <v>7</v>
      </c>
      <c r="F25" s="1">
        <f t="shared" si="7"/>
        <v>5948.5714285714284</v>
      </c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x14ac:dyDescent="0.3">
      <c r="A26" s="2">
        <f>'Data Input'!A59</f>
        <v>44572</v>
      </c>
      <c r="B26" s="1">
        <f t="shared" si="4"/>
        <v>8895530</v>
      </c>
      <c r="C26" s="1">
        <f>'Data Input'!C59</f>
        <v>8679990</v>
      </c>
      <c r="D26" s="1">
        <f t="shared" si="5"/>
        <v>0</v>
      </c>
      <c r="E26" s="1">
        <f t="shared" si="6"/>
        <v>-42</v>
      </c>
      <c r="F26" s="1">
        <f t="shared" si="7"/>
        <v>0</v>
      </c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x14ac:dyDescent="0.3">
      <c r="A27" s="2">
        <f>'Data Input'!A60</f>
        <v>44586</v>
      </c>
      <c r="B27" s="1">
        <f t="shared" si="4"/>
        <v>8679990</v>
      </c>
      <c r="C27" s="1">
        <f>'Data Input'!C60</f>
        <v>8750190</v>
      </c>
      <c r="D27" s="1">
        <f t="shared" si="5"/>
        <v>70200</v>
      </c>
      <c r="E27" s="1">
        <f t="shared" si="6"/>
        <v>14</v>
      </c>
      <c r="F27" s="1">
        <f t="shared" si="7"/>
        <v>5014.2857142857147</v>
      </c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x14ac:dyDescent="0.3">
      <c r="A28" s="2">
        <f>'Data Input'!A61</f>
        <v>44594</v>
      </c>
      <c r="B28" s="1">
        <f t="shared" si="4"/>
        <v>8750190</v>
      </c>
      <c r="C28" s="1">
        <f>'Data Input'!C61</f>
        <v>8785030</v>
      </c>
      <c r="D28" s="1">
        <f t="shared" si="5"/>
        <v>34840</v>
      </c>
      <c r="E28" s="1">
        <f t="shared" si="6"/>
        <v>8</v>
      </c>
      <c r="F28" s="1">
        <f t="shared" si="7"/>
        <v>4355</v>
      </c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x14ac:dyDescent="0.3">
      <c r="A29" s="2">
        <f>'Data Input'!A62</f>
        <v>44600</v>
      </c>
      <c r="B29" s="1">
        <f t="shared" si="4"/>
        <v>8785030</v>
      </c>
      <c r="C29" s="1">
        <f>'Data Input'!C62</f>
        <v>8818190</v>
      </c>
      <c r="D29" s="1">
        <f t="shared" si="5"/>
        <v>33160</v>
      </c>
      <c r="E29" s="1">
        <f t="shared" si="6"/>
        <v>6</v>
      </c>
      <c r="F29" s="1">
        <f t="shared" si="7"/>
        <v>5526.666666666667</v>
      </c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x14ac:dyDescent="0.3">
      <c r="A30" s="2">
        <f>'Data Input'!A63</f>
        <v>44607</v>
      </c>
      <c r="B30" s="1">
        <f t="shared" si="4"/>
        <v>8818190</v>
      </c>
      <c r="C30" s="1">
        <f>'Data Input'!C63</f>
        <v>8853890</v>
      </c>
      <c r="D30" s="1">
        <f t="shared" si="5"/>
        <v>35700</v>
      </c>
      <c r="E30" s="1">
        <f t="shared" si="6"/>
        <v>7</v>
      </c>
      <c r="F30" s="1">
        <f t="shared" si="7"/>
        <v>5100</v>
      </c>
    </row>
    <row r="31" spans="1:26" x14ac:dyDescent="0.3">
      <c r="A31" s="2">
        <f>'Data Input'!A64</f>
        <v>44614</v>
      </c>
      <c r="B31" s="1">
        <f t="shared" si="4"/>
        <v>8853890</v>
      </c>
      <c r="C31" s="1">
        <f>'Data Input'!C64</f>
        <v>8895530</v>
      </c>
      <c r="D31" s="1">
        <f t="shared" si="5"/>
        <v>41640</v>
      </c>
      <c r="E31" s="1">
        <f t="shared" si="6"/>
        <v>7</v>
      </c>
      <c r="F31" s="1">
        <f t="shared" si="7"/>
        <v>5948.5714285714284</v>
      </c>
    </row>
    <row r="32" spans="1:26" x14ac:dyDescent="0.3">
      <c r="A32" s="2">
        <f>'Data Input'!A65</f>
        <v>44621</v>
      </c>
      <c r="B32" s="1">
        <f t="shared" si="4"/>
        <v>8895530</v>
      </c>
      <c r="C32" s="1">
        <f>'Data Input'!C65</f>
        <v>8909890</v>
      </c>
      <c r="D32" s="1">
        <f t="shared" si="5"/>
        <v>14360</v>
      </c>
      <c r="E32" s="1">
        <f t="shared" si="6"/>
        <v>7</v>
      </c>
      <c r="F32" s="1">
        <f t="shared" si="7"/>
        <v>2051.4285714285716</v>
      </c>
    </row>
    <row r="33" spans="1:6" x14ac:dyDescent="0.3">
      <c r="A33" s="2">
        <f>'Data Input'!A66</f>
        <v>44628</v>
      </c>
      <c r="B33" s="1">
        <f t="shared" si="4"/>
        <v>8909890</v>
      </c>
      <c r="C33" s="1">
        <f>'Data Input'!C66</f>
        <v>8944500</v>
      </c>
      <c r="D33" s="1">
        <f t="shared" si="5"/>
        <v>34610</v>
      </c>
      <c r="E33" s="1">
        <f t="shared" si="6"/>
        <v>7</v>
      </c>
      <c r="F33" s="1">
        <f t="shared" si="7"/>
        <v>4944.2857142857147</v>
      </c>
    </row>
    <row r="34" spans="1:6" x14ac:dyDescent="0.3">
      <c r="A34" s="2">
        <f>'Data Input'!A67</f>
        <v>44635</v>
      </c>
      <c r="B34" s="1">
        <f t="shared" si="4"/>
        <v>8944500</v>
      </c>
      <c r="C34" s="1">
        <f>'Data Input'!C67</f>
        <v>8974960</v>
      </c>
      <c r="D34" s="1">
        <f t="shared" si="5"/>
        <v>30460</v>
      </c>
      <c r="E34" s="1">
        <f t="shared" si="6"/>
        <v>7</v>
      </c>
      <c r="F34" s="1">
        <f t="shared" si="7"/>
        <v>4351.4285714285716</v>
      </c>
    </row>
    <row r="35" spans="1:6" x14ac:dyDescent="0.3">
      <c r="A35" s="2">
        <f>'Data Input'!A68</f>
        <v>44642</v>
      </c>
      <c r="B35" s="1">
        <f t="shared" si="4"/>
        <v>8974960</v>
      </c>
      <c r="C35" s="1">
        <f>'Data Input'!C68</f>
        <v>9003940</v>
      </c>
      <c r="D35" s="1">
        <f t="shared" si="5"/>
        <v>28980</v>
      </c>
      <c r="E35" s="1">
        <f t="shared" si="6"/>
        <v>7</v>
      </c>
      <c r="F35" s="1">
        <f t="shared" si="7"/>
        <v>4140</v>
      </c>
    </row>
    <row r="36" spans="1:6" x14ac:dyDescent="0.3">
      <c r="A36" s="2">
        <f>'Data Input'!A69</f>
        <v>44649</v>
      </c>
      <c r="B36" s="1">
        <f t="shared" si="4"/>
        <v>9003940</v>
      </c>
      <c r="C36" s="1">
        <f>'Data Input'!C69</f>
        <v>9031930</v>
      </c>
      <c r="D36" s="1">
        <f t="shared" si="5"/>
        <v>27990</v>
      </c>
      <c r="E36" s="1">
        <f t="shared" si="6"/>
        <v>7</v>
      </c>
      <c r="F36" s="1">
        <f t="shared" si="7"/>
        <v>3998.5714285714284</v>
      </c>
    </row>
    <row r="37" spans="1:6" x14ac:dyDescent="0.3">
      <c r="A37" s="2">
        <f>'Data Input'!A70</f>
        <v>44656</v>
      </c>
      <c r="B37" s="1">
        <f t="shared" si="4"/>
        <v>9031930</v>
      </c>
      <c r="C37" s="1">
        <f>'Data Input'!C70</f>
        <v>9061380</v>
      </c>
      <c r="D37" s="1">
        <f t="shared" si="5"/>
        <v>29450</v>
      </c>
      <c r="E37" s="1">
        <f t="shared" si="6"/>
        <v>7</v>
      </c>
      <c r="F37" s="1">
        <f t="shared" si="7"/>
        <v>4207.1428571428569</v>
      </c>
    </row>
    <row r="38" spans="1:6" x14ac:dyDescent="0.3">
      <c r="A38" s="2">
        <f>'Data Input'!A71</f>
        <v>44663</v>
      </c>
      <c r="B38" s="1">
        <f t="shared" si="4"/>
        <v>9061380</v>
      </c>
      <c r="C38" s="1">
        <f>'Data Input'!C71</f>
        <v>9090990</v>
      </c>
      <c r="D38" s="1">
        <f t="shared" si="5"/>
        <v>29610</v>
      </c>
      <c r="E38" s="1">
        <f t="shared" si="6"/>
        <v>7</v>
      </c>
      <c r="F38" s="1">
        <f t="shared" si="7"/>
        <v>4230</v>
      </c>
    </row>
    <row r="39" spans="1:6" x14ac:dyDescent="0.3">
      <c r="A39" s="2">
        <f>'Data Input'!A72</f>
        <v>44670</v>
      </c>
      <c r="B39" s="1">
        <f t="shared" si="4"/>
        <v>9090990</v>
      </c>
      <c r="C39" s="1">
        <f>'Data Input'!C72</f>
        <v>9123190</v>
      </c>
      <c r="D39" s="1">
        <f t="shared" si="5"/>
        <v>32200</v>
      </c>
      <c r="E39" s="1">
        <f t="shared" si="6"/>
        <v>7</v>
      </c>
      <c r="F39" s="1">
        <f t="shared" si="7"/>
        <v>4600</v>
      </c>
    </row>
    <row r="40" spans="1:6" x14ac:dyDescent="0.3">
      <c r="A40" s="2">
        <f>'Data Input'!A73</f>
        <v>44677</v>
      </c>
      <c r="B40" s="1">
        <f t="shared" ref="B40:B75" si="8">C39</f>
        <v>9123190</v>
      </c>
      <c r="C40" s="1">
        <f>'Data Input'!C73</f>
        <v>9157670</v>
      </c>
      <c r="D40" s="1">
        <f t="shared" ref="D40:D75" si="9">IF(C40-B40&gt;0,C40-B40,0)</f>
        <v>34480</v>
      </c>
      <c r="E40" s="1">
        <f t="shared" ref="E40:E75" si="10">A40-A39</f>
        <v>7</v>
      </c>
      <c r="F40" s="1">
        <f t="shared" ref="F40:F75" si="11">D40/E40</f>
        <v>4925.7142857142853</v>
      </c>
    </row>
    <row r="41" spans="1:6" x14ac:dyDescent="0.3">
      <c r="A41" s="2">
        <f>'Data Input'!A74</f>
        <v>44684</v>
      </c>
      <c r="B41" s="1">
        <f t="shared" si="8"/>
        <v>9157670</v>
      </c>
      <c r="C41" s="1">
        <f>'Data Input'!C74</f>
        <v>9193290</v>
      </c>
      <c r="D41" s="1">
        <f t="shared" si="9"/>
        <v>35620</v>
      </c>
      <c r="E41" s="1">
        <f t="shared" si="10"/>
        <v>7</v>
      </c>
      <c r="F41" s="1">
        <f t="shared" si="11"/>
        <v>5088.5714285714284</v>
      </c>
    </row>
    <row r="42" spans="1:6" x14ac:dyDescent="0.3">
      <c r="A42" s="2">
        <f>'Data Input'!A75</f>
        <v>44691</v>
      </c>
      <c r="B42" s="1">
        <f t="shared" si="8"/>
        <v>9193290</v>
      </c>
      <c r="C42" s="1">
        <f>'Data Input'!C75</f>
        <v>9233940</v>
      </c>
      <c r="D42" s="1">
        <f t="shared" si="9"/>
        <v>40650</v>
      </c>
      <c r="E42" s="1">
        <f t="shared" si="10"/>
        <v>7</v>
      </c>
      <c r="F42" s="1">
        <f t="shared" si="11"/>
        <v>5807.1428571428569</v>
      </c>
    </row>
    <row r="43" spans="1:6" x14ac:dyDescent="0.3">
      <c r="A43" s="2">
        <f>'Data Input'!A76</f>
        <v>44698</v>
      </c>
      <c r="B43" s="1">
        <f t="shared" si="8"/>
        <v>9233940</v>
      </c>
      <c r="C43" s="1">
        <f>'Data Input'!C76</f>
        <v>9273300</v>
      </c>
      <c r="D43" s="1">
        <f t="shared" si="9"/>
        <v>39360</v>
      </c>
      <c r="E43" s="1">
        <f t="shared" si="10"/>
        <v>7</v>
      </c>
      <c r="F43" s="1">
        <f t="shared" si="11"/>
        <v>5622.8571428571431</v>
      </c>
    </row>
    <row r="44" spans="1:6" x14ac:dyDescent="0.3">
      <c r="A44" s="2">
        <f>'Data Input'!A77</f>
        <v>44705</v>
      </c>
      <c r="B44" s="1">
        <f t="shared" si="8"/>
        <v>9273300</v>
      </c>
      <c r="C44" s="1">
        <f>'Data Input'!C77</f>
        <v>9311940</v>
      </c>
      <c r="D44" s="1">
        <f t="shared" si="9"/>
        <v>38640</v>
      </c>
      <c r="E44" s="1">
        <f t="shared" si="10"/>
        <v>7</v>
      </c>
      <c r="F44" s="1">
        <f t="shared" si="11"/>
        <v>5520</v>
      </c>
    </row>
    <row r="45" spans="1:6" x14ac:dyDescent="0.3">
      <c r="A45" s="2">
        <f>'Data Input'!A78</f>
        <v>44712</v>
      </c>
      <c r="B45" s="1">
        <f t="shared" si="8"/>
        <v>9311940</v>
      </c>
      <c r="C45" s="1">
        <f>'Data Input'!C78</f>
        <v>9348340</v>
      </c>
      <c r="D45" s="1">
        <f t="shared" si="9"/>
        <v>36400</v>
      </c>
      <c r="E45" s="1">
        <f t="shared" si="10"/>
        <v>7</v>
      </c>
      <c r="F45" s="1">
        <f t="shared" si="11"/>
        <v>5200</v>
      </c>
    </row>
    <row r="46" spans="1:6" x14ac:dyDescent="0.3">
      <c r="A46" s="2">
        <f>'Data Input'!A79</f>
        <v>44719</v>
      </c>
      <c r="B46" s="1">
        <f t="shared" si="8"/>
        <v>9348340</v>
      </c>
      <c r="C46" s="1">
        <f>'Data Input'!C79</f>
        <v>9373570</v>
      </c>
      <c r="D46" s="1">
        <f t="shared" si="9"/>
        <v>25230</v>
      </c>
      <c r="E46" s="1">
        <f t="shared" si="10"/>
        <v>7</v>
      </c>
      <c r="F46" s="1">
        <f t="shared" si="11"/>
        <v>3604.2857142857142</v>
      </c>
    </row>
    <row r="47" spans="1:6" x14ac:dyDescent="0.3">
      <c r="A47" s="2">
        <f>'Data Input'!A80</f>
        <v>44726</v>
      </c>
      <c r="B47" s="1">
        <f t="shared" si="8"/>
        <v>9373570</v>
      </c>
      <c r="C47" s="1">
        <f>'Data Input'!C80</f>
        <v>9421050</v>
      </c>
      <c r="D47" s="1">
        <f t="shared" si="9"/>
        <v>47480</v>
      </c>
      <c r="E47" s="1">
        <f t="shared" si="10"/>
        <v>7</v>
      </c>
      <c r="F47" s="1">
        <f t="shared" si="11"/>
        <v>6782.8571428571431</v>
      </c>
    </row>
    <row r="48" spans="1:6" x14ac:dyDescent="0.3">
      <c r="A48" s="2">
        <f>'Data Input'!A81</f>
        <v>44733</v>
      </c>
      <c r="B48" s="1">
        <f t="shared" si="8"/>
        <v>9421050</v>
      </c>
      <c r="C48" s="1">
        <f>'Data Input'!C81</f>
        <v>9456410</v>
      </c>
      <c r="D48" s="1">
        <f t="shared" si="9"/>
        <v>35360</v>
      </c>
      <c r="E48" s="1">
        <f t="shared" si="10"/>
        <v>7</v>
      </c>
      <c r="F48" s="1">
        <f t="shared" si="11"/>
        <v>5051.4285714285716</v>
      </c>
    </row>
    <row r="49" spans="1:6" x14ac:dyDescent="0.3">
      <c r="A49" s="2">
        <f>'Data Input'!A82</f>
        <v>44740</v>
      </c>
      <c r="B49" s="1">
        <f t="shared" si="8"/>
        <v>9456410</v>
      </c>
      <c r="C49" s="1">
        <f>'Data Input'!C82</f>
        <v>9491640</v>
      </c>
      <c r="D49" s="1">
        <f t="shared" si="9"/>
        <v>35230</v>
      </c>
      <c r="E49" s="1">
        <f t="shared" si="10"/>
        <v>7</v>
      </c>
      <c r="F49" s="1">
        <f t="shared" si="11"/>
        <v>5032.8571428571431</v>
      </c>
    </row>
    <row r="50" spans="1:6" x14ac:dyDescent="0.3">
      <c r="A50" s="2">
        <f>'Data Input'!A83</f>
        <v>44747</v>
      </c>
      <c r="B50" s="1">
        <f t="shared" si="8"/>
        <v>9491640</v>
      </c>
      <c r="C50" s="1">
        <f>'Data Input'!C83</f>
        <v>9527850</v>
      </c>
      <c r="D50" s="1">
        <f t="shared" si="9"/>
        <v>36210</v>
      </c>
      <c r="E50" s="1">
        <f t="shared" si="10"/>
        <v>7</v>
      </c>
      <c r="F50" s="1">
        <f t="shared" si="11"/>
        <v>5172.8571428571431</v>
      </c>
    </row>
    <row r="51" spans="1:6" x14ac:dyDescent="0.3">
      <c r="A51" s="2">
        <f>'Data Input'!A84</f>
        <v>44754</v>
      </c>
      <c r="B51" s="1">
        <f t="shared" si="8"/>
        <v>9527850</v>
      </c>
      <c r="C51" s="1">
        <f>'Data Input'!C84</f>
        <v>9562730</v>
      </c>
      <c r="D51" s="1">
        <f t="shared" si="9"/>
        <v>34880</v>
      </c>
      <c r="E51" s="1">
        <f t="shared" si="10"/>
        <v>7</v>
      </c>
      <c r="F51" s="1">
        <f t="shared" si="11"/>
        <v>4982.8571428571431</v>
      </c>
    </row>
    <row r="52" spans="1:6" x14ac:dyDescent="0.3">
      <c r="A52" s="2">
        <f>'Data Input'!A85</f>
        <v>44761</v>
      </c>
      <c r="B52" s="1">
        <f t="shared" si="8"/>
        <v>9562730</v>
      </c>
      <c r="C52" s="1">
        <f>'Data Input'!C85</f>
        <v>9596230</v>
      </c>
      <c r="D52" s="1">
        <f t="shared" si="9"/>
        <v>33500</v>
      </c>
      <c r="E52" s="1">
        <f t="shared" si="10"/>
        <v>7</v>
      </c>
      <c r="F52" s="1">
        <f t="shared" si="11"/>
        <v>4785.7142857142853</v>
      </c>
    </row>
    <row r="53" spans="1:6" x14ac:dyDescent="0.3">
      <c r="A53" s="2">
        <f>'Data Input'!A86</f>
        <v>44768</v>
      </c>
      <c r="B53" s="1">
        <f t="shared" si="8"/>
        <v>9596230</v>
      </c>
      <c r="C53" s="1">
        <f>'Data Input'!C86</f>
        <v>9601820</v>
      </c>
      <c r="D53" s="1">
        <f t="shared" si="9"/>
        <v>5590</v>
      </c>
      <c r="E53" s="1">
        <f t="shared" si="10"/>
        <v>7</v>
      </c>
      <c r="F53" s="1">
        <f t="shared" si="11"/>
        <v>798.57142857142856</v>
      </c>
    </row>
    <row r="54" spans="1:6" x14ac:dyDescent="0.3">
      <c r="A54" s="2">
        <f>'Data Input'!A87</f>
        <v>44775</v>
      </c>
      <c r="B54" s="1">
        <f t="shared" si="8"/>
        <v>9601820</v>
      </c>
      <c r="C54" s="1">
        <f>'Data Input'!C87</f>
        <v>9601820</v>
      </c>
      <c r="D54" s="1">
        <f t="shared" si="9"/>
        <v>0</v>
      </c>
      <c r="E54" s="1">
        <f t="shared" si="10"/>
        <v>7</v>
      </c>
      <c r="F54" s="1">
        <f t="shared" si="11"/>
        <v>0</v>
      </c>
    </row>
    <row r="55" spans="1:6" x14ac:dyDescent="0.3">
      <c r="A55" s="2">
        <f>'Data Input'!A88</f>
        <v>44782</v>
      </c>
      <c r="B55" s="1">
        <f t="shared" si="8"/>
        <v>9601820</v>
      </c>
      <c r="C55" s="1">
        <f>'Data Input'!C88</f>
        <v>9601820</v>
      </c>
      <c r="D55" s="1">
        <f t="shared" si="9"/>
        <v>0</v>
      </c>
      <c r="E55" s="1">
        <f t="shared" si="10"/>
        <v>7</v>
      </c>
      <c r="F55" s="1">
        <f t="shared" si="11"/>
        <v>0</v>
      </c>
    </row>
    <row r="56" spans="1:6" x14ac:dyDescent="0.3">
      <c r="A56" s="2">
        <f>'Data Input'!A89</f>
        <v>44789</v>
      </c>
      <c r="B56" s="1">
        <f t="shared" si="8"/>
        <v>9601820</v>
      </c>
      <c r="C56" s="1">
        <f>'Data Input'!C89</f>
        <v>9601820</v>
      </c>
      <c r="D56" s="1">
        <f t="shared" si="9"/>
        <v>0</v>
      </c>
      <c r="E56" s="1">
        <f t="shared" si="10"/>
        <v>7</v>
      </c>
      <c r="F56" s="1">
        <f t="shared" si="11"/>
        <v>0</v>
      </c>
    </row>
    <row r="57" spans="1:6" x14ac:dyDescent="0.3">
      <c r="A57" s="2">
        <f>'Data Input'!A90</f>
        <v>44796</v>
      </c>
      <c r="B57" s="1">
        <f t="shared" si="8"/>
        <v>9601820</v>
      </c>
      <c r="C57" s="1">
        <f>'Data Input'!C90</f>
        <v>9601820</v>
      </c>
      <c r="D57" s="1">
        <f t="shared" si="9"/>
        <v>0</v>
      </c>
      <c r="E57" s="1">
        <f t="shared" si="10"/>
        <v>7</v>
      </c>
      <c r="F57" s="1">
        <f t="shared" si="11"/>
        <v>0</v>
      </c>
    </row>
    <row r="58" spans="1:6" x14ac:dyDescent="0.3">
      <c r="A58" s="2">
        <f>'Data Input'!A91</f>
        <v>44803</v>
      </c>
      <c r="B58" s="1">
        <f t="shared" si="8"/>
        <v>9601820</v>
      </c>
      <c r="C58" s="1">
        <f>'Data Input'!C91</f>
        <v>9661210</v>
      </c>
      <c r="D58" s="1">
        <f t="shared" si="9"/>
        <v>59390</v>
      </c>
      <c r="E58" s="1">
        <f t="shared" si="10"/>
        <v>7</v>
      </c>
      <c r="F58" s="1">
        <f t="shared" si="11"/>
        <v>8484.2857142857138</v>
      </c>
    </row>
    <row r="59" spans="1:6" x14ac:dyDescent="0.3">
      <c r="A59" s="2">
        <f>'Data Input'!A92</f>
        <v>44810</v>
      </c>
      <c r="B59" s="1">
        <f t="shared" si="8"/>
        <v>9661210</v>
      </c>
      <c r="C59" s="1">
        <f>'Data Input'!C92</f>
        <v>9661212</v>
      </c>
      <c r="D59" s="1">
        <f t="shared" si="9"/>
        <v>2</v>
      </c>
      <c r="E59" s="1">
        <f t="shared" si="10"/>
        <v>7</v>
      </c>
      <c r="F59" s="1">
        <f t="shared" si="11"/>
        <v>0.2857142857142857</v>
      </c>
    </row>
    <row r="60" spans="1:6" x14ac:dyDescent="0.3">
      <c r="A60" s="2">
        <f>'Data Input'!A93</f>
        <v>44817</v>
      </c>
      <c r="B60" s="1">
        <f t="shared" si="8"/>
        <v>9661212</v>
      </c>
      <c r="C60" s="1">
        <f>'Data Input'!C93</f>
        <v>9661212</v>
      </c>
      <c r="D60" s="1">
        <f t="shared" si="9"/>
        <v>0</v>
      </c>
      <c r="E60" s="1">
        <f t="shared" si="10"/>
        <v>7</v>
      </c>
      <c r="F60" s="1">
        <f t="shared" si="11"/>
        <v>0</v>
      </c>
    </row>
    <row r="61" spans="1:6" x14ac:dyDescent="0.3">
      <c r="A61" s="2" t="e">
        <f>'Data Input'!#REF!</f>
        <v>#REF!</v>
      </c>
      <c r="B61" s="1">
        <f t="shared" si="8"/>
        <v>9661212</v>
      </c>
      <c r="C61" s="1" t="e">
        <f>'Data Input'!#REF!</f>
        <v>#REF!</v>
      </c>
      <c r="D61" s="1" t="e">
        <f t="shared" si="9"/>
        <v>#REF!</v>
      </c>
      <c r="E61" s="1" t="e">
        <f t="shared" si="10"/>
        <v>#REF!</v>
      </c>
      <c r="F61" s="1" t="e">
        <f t="shared" si="11"/>
        <v>#REF!</v>
      </c>
    </row>
    <row r="62" spans="1:6" x14ac:dyDescent="0.3">
      <c r="A62" s="2">
        <f>'Data Input'!A95</f>
        <v>44831</v>
      </c>
      <c r="B62" s="1" t="e">
        <f t="shared" si="8"/>
        <v>#REF!</v>
      </c>
      <c r="C62" s="1">
        <f>'Data Input'!C95</f>
        <v>9661212</v>
      </c>
      <c r="D62" s="1" t="e">
        <f t="shared" si="9"/>
        <v>#REF!</v>
      </c>
      <c r="E62" s="1" t="e">
        <f t="shared" si="10"/>
        <v>#REF!</v>
      </c>
      <c r="F62" s="1" t="e">
        <f t="shared" si="11"/>
        <v>#REF!</v>
      </c>
    </row>
    <row r="63" spans="1:6" x14ac:dyDescent="0.3">
      <c r="A63" s="2">
        <f>'Data Input'!A96</f>
        <v>44838</v>
      </c>
      <c r="B63" s="1">
        <f t="shared" si="8"/>
        <v>9661212</v>
      </c>
      <c r="C63" s="1" t="e">
        <f>'Data Input'!#REF!</f>
        <v>#REF!</v>
      </c>
      <c r="D63" s="1" t="e">
        <f t="shared" si="9"/>
        <v>#REF!</v>
      </c>
      <c r="E63" s="1">
        <f t="shared" si="10"/>
        <v>7</v>
      </c>
      <c r="F63" s="1" t="e">
        <f t="shared" si="11"/>
        <v>#REF!</v>
      </c>
    </row>
    <row r="64" spans="1:6" x14ac:dyDescent="0.3">
      <c r="A64" s="2">
        <f>'Data Input'!A97</f>
        <v>44845</v>
      </c>
      <c r="B64" s="1" t="e">
        <f t="shared" si="8"/>
        <v>#REF!</v>
      </c>
      <c r="C64" s="1" t="e">
        <f>'Data Input'!#REF!</f>
        <v>#REF!</v>
      </c>
      <c r="D64" s="1" t="e">
        <f t="shared" si="9"/>
        <v>#REF!</v>
      </c>
      <c r="E64" s="1">
        <f t="shared" si="10"/>
        <v>7</v>
      </c>
      <c r="F64" s="1" t="e">
        <f t="shared" si="11"/>
        <v>#REF!</v>
      </c>
    </row>
    <row r="65" spans="1:6" x14ac:dyDescent="0.3">
      <c r="A65" s="2" t="e">
        <f>'Data Input'!#REF!</f>
        <v>#REF!</v>
      </c>
      <c r="B65" s="1" t="e">
        <f t="shared" si="8"/>
        <v>#REF!</v>
      </c>
      <c r="C65" s="1">
        <f>'Data Input'!C97</f>
        <v>9661212</v>
      </c>
      <c r="D65" s="1" t="e">
        <f t="shared" si="9"/>
        <v>#REF!</v>
      </c>
      <c r="E65" s="1" t="e">
        <f t="shared" si="10"/>
        <v>#REF!</v>
      </c>
      <c r="F65" s="1" t="e">
        <f t="shared" si="11"/>
        <v>#REF!</v>
      </c>
    </row>
    <row r="66" spans="1:6" x14ac:dyDescent="0.3">
      <c r="A66" s="2" t="e">
        <f>'Data Input'!#REF!</f>
        <v>#REF!</v>
      </c>
      <c r="B66" s="1">
        <f t="shared" si="8"/>
        <v>9661212</v>
      </c>
      <c r="C66" s="1" t="e">
        <f>'Data Input'!#REF!</f>
        <v>#REF!</v>
      </c>
      <c r="D66" s="1" t="e">
        <f t="shared" si="9"/>
        <v>#REF!</v>
      </c>
      <c r="E66" s="1" t="e">
        <f t="shared" si="10"/>
        <v>#REF!</v>
      </c>
      <c r="F66" s="1" t="e">
        <f t="shared" si="11"/>
        <v>#REF!</v>
      </c>
    </row>
    <row r="67" spans="1:6" x14ac:dyDescent="0.3">
      <c r="A67" s="2">
        <f>'Data Input'!A100</f>
        <v>44866</v>
      </c>
      <c r="B67" s="1" t="e">
        <f t="shared" si="8"/>
        <v>#REF!</v>
      </c>
      <c r="C67" s="1">
        <f>'Data Input'!C100</f>
        <v>9661212</v>
      </c>
      <c r="D67" s="1" t="e">
        <f t="shared" si="9"/>
        <v>#REF!</v>
      </c>
      <c r="E67" s="1" t="e">
        <f t="shared" si="10"/>
        <v>#REF!</v>
      </c>
      <c r="F67" s="1" t="e">
        <f t="shared" si="11"/>
        <v>#REF!</v>
      </c>
    </row>
    <row r="68" spans="1:6" x14ac:dyDescent="0.3">
      <c r="A68" s="2">
        <f>'Data Input'!A101</f>
        <v>44873</v>
      </c>
      <c r="B68" s="1">
        <f t="shared" si="8"/>
        <v>9661212</v>
      </c>
      <c r="C68" s="1">
        <f>'Data Input'!C101</f>
        <v>9661212</v>
      </c>
      <c r="D68" s="1">
        <f t="shared" si="9"/>
        <v>0</v>
      </c>
      <c r="E68" s="1">
        <f t="shared" si="10"/>
        <v>7</v>
      </c>
      <c r="F68" s="1">
        <f t="shared" si="11"/>
        <v>0</v>
      </c>
    </row>
    <row r="69" spans="1:6" x14ac:dyDescent="0.3">
      <c r="A69" s="2">
        <f>'Data Input'!A102</f>
        <v>44880</v>
      </c>
      <c r="B69" s="1">
        <f t="shared" si="8"/>
        <v>9661212</v>
      </c>
      <c r="C69" s="1">
        <f>'Data Input'!C102</f>
        <v>9793630</v>
      </c>
      <c r="D69" s="1">
        <f t="shared" si="9"/>
        <v>132418</v>
      </c>
      <c r="E69" s="1">
        <f t="shared" si="10"/>
        <v>7</v>
      </c>
      <c r="F69" s="1">
        <f t="shared" si="11"/>
        <v>18916.857142857141</v>
      </c>
    </row>
    <row r="70" spans="1:6" x14ac:dyDescent="0.3">
      <c r="A70" s="2">
        <f>'Data Input'!A103</f>
        <v>44887</v>
      </c>
      <c r="B70" s="1">
        <f t="shared" si="8"/>
        <v>9793630</v>
      </c>
      <c r="C70" s="1">
        <f>'Data Input'!C103</f>
        <v>9793630</v>
      </c>
      <c r="D70" s="1">
        <f t="shared" si="9"/>
        <v>0</v>
      </c>
      <c r="E70" s="1">
        <f t="shared" si="10"/>
        <v>7</v>
      </c>
      <c r="F70" s="1">
        <f t="shared" si="11"/>
        <v>0</v>
      </c>
    </row>
    <row r="71" spans="1:6" x14ac:dyDescent="0.3">
      <c r="A71" s="2">
        <f>'Data Input'!A104</f>
        <v>44894</v>
      </c>
      <c r="B71" s="1">
        <f t="shared" si="8"/>
        <v>9793630</v>
      </c>
      <c r="C71" s="1">
        <f>'Data Input'!C104</f>
        <v>9793630</v>
      </c>
      <c r="D71" s="1">
        <f t="shared" si="9"/>
        <v>0</v>
      </c>
      <c r="E71" s="1">
        <f t="shared" si="10"/>
        <v>7</v>
      </c>
      <c r="F71" s="1">
        <f t="shared" si="11"/>
        <v>0</v>
      </c>
    </row>
    <row r="72" spans="1:6" x14ac:dyDescent="0.3">
      <c r="A72" s="2">
        <f>'Data Input'!A105</f>
        <v>44901</v>
      </c>
      <c r="B72" s="1">
        <f t="shared" si="8"/>
        <v>9793630</v>
      </c>
      <c r="C72" s="1">
        <f>'Data Input'!C105</f>
        <v>9793630</v>
      </c>
      <c r="D72" s="1">
        <f t="shared" si="9"/>
        <v>0</v>
      </c>
      <c r="E72" s="1">
        <f t="shared" si="10"/>
        <v>7</v>
      </c>
      <c r="F72" s="1">
        <f t="shared" si="11"/>
        <v>0</v>
      </c>
    </row>
    <row r="73" spans="1:6" x14ac:dyDescent="0.3">
      <c r="A73" s="2">
        <f>'Data Input'!A106</f>
        <v>44908</v>
      </c>
      <c r="B73" s="1">
        <f t="shared" si="8"/>
        <v>9793630</v>
      </c>
      <c r="C73" s="1">
        <f>'Data Input'!C106</f>
        <v>9793630</v>
      </c>
      <c r="D73" s="1">
        <f t="shared" si="9"/>
        <v>0</v>
      </c>
      <c r="E73" s="1">
        <f t="shared" si="10"/>
        <v>7</v>
      </c>
      <c r="F73" s="1">
        <f t="shared" si="11"/>
        <v>0</v>
      </c>
    </row>
    <row r="74" spans="1:6" x14ac:dyDescent="0.3">
      <c r="A74" s="2">
        <f>'Data Input'!A107</f>
        <v>44915</v>
      </c>
      <c r="B74" s="1">
        <f t="shared" si="8"/>
        <v>9793630</v>
      </c>
      <c r="C74" s="1">
        <f>'Data Input'!C107</f>
        <v>13277</v>
      </c>
      <c r="D74" s="1">
        <f t="shared" si="9"/>
        <v>0</v>
      </c>
      <c r="E74" s="1">
        <f t="shared" si="10"/>
        <v>7</v>
      </c>
      <c r="F74" s="1">
        <f t="shared" si="11"/>
        <v>0</v>
      </c>
    </row>
    <row r="75" spans="1:6" x14ac:dyDescent="0.3">
      <c r="A75" s="2">
        <f>'Data Input'!A108</f>
        <v>44922</v>
      </c>
      <c r="B75" s="1">
        <f t="shared" si="8"/>
        <v>13277</v>
      </c>
      <c r="C75" s="1">
        <f>'Data Input'!C108</f>
        <v>35530</v>
      </c>
      <c r="D75" s="1">
        <f t="shared" si="9"/>
        <v>22253</v>
      </c>
      <c r="E75" s="1">
        <f t="shared" si="10"/>
        <v>7</v>
      </c>
      <c r="F75" s="1">
        <f t="shared" si="11"/>
        <v>3179</v>
      </c>
    </row>
    <row r="76" spans="1:6" x14ac:dyDescent="0.3">
      <c r="A76" s="2"/>
      <c r="B76" s="1"/>
      <c r="C76" s="1"/>
      <c r="D76" s="1"/>
      <c r="E76" s="1"/>
      <c r="F76" s="1"/>
    </row>
    <row r="77" spans="1:6" x14ac:dyDescent="0.3">
      <c r="A77" s="2"/>
      <c r="B77" s="1"/>
      <c r="C77" s="1"/>
      <c r="D77" s="1"/>
      <c r="E77" s="1"/>
      <c r="F77" s="1"/>
    </row>
    <row r="78" spans="1:6" x14ac:dyDescent="0.3">
      <c r="A78" s="2"/>
      <c r="B78" s="1"/>
      <c r="C78" s="1"/>
      <c r="D78" s="1"/>
      <c r="E78" s="1"/>
      <c r="F78" s="1"/>
    </row>
    <row r="79" spans="1:6" x14ac:dyDescent="0.3">
      <c r="A79" s="2"/>
      <c r="B79" s="1"/>
      <c r="C79" s="1"/>
      <c r="D79" s="1"/>
      <c r="E79" s="1"/>
      <c r="F79" s="1"/>
    </row>
    <row r="80" spans="1:6" x14ac:dyDescent="0.3">
      <c r="A80" s="2"/>
      <c r="B80" s="1"/>
      <c r="C80" s="1"/>
      <c r="D80" s="1"/>
      <c r="E80" s="1"/>
      <c r="F80" s="1"/>
    </row>
  </sheetData>
  <pageMargins left="0.7" right="0.7" top="0.75" bottom="0.75" header="0.3" footer="0.3"/>
  <pageSetup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385C4-1CF7-4F6E-B325-C18EA56BA473}">
  <dimension ref="A1:Z95"/>
  <sheetViews>
    <sheetView workbookViewId="0">
      <selection activeCell="E4" sqref="E4"/>
    </sheetView>
  </sheetViews>
  <sheetFormatPr defaultRowHeight="14.4" x14ac:dyDescent="0.3"/>
  <cols>
    <col min="1" max="1" width="15.5546875" customWidth="1"/>
    <col min="2" max="2" width="13.77734375" customWidth="1"/>
    <col min="3" max="3" width="12.5546875" customWidth="1"/>
    <col min="4" max="4" width="10" customWidth="1"/>
    <col min="5" max="5" width="5.77734375" customWidth="1"/>
    <col min="6" max="6" width="10.21875" customWidth="1"/>
    <col min="7" max="7" width="4.77734375" customWidth="1"/>
    <col min="8" max="8" width="32.77734375" customWidth="1"/>
    <col min="9" max="11" width="15.5546875" customWidth="1"/>
  </cols>
  <sheetData>
    <row r="1" spans="1:12" x14ac:dyDescent="0.3">
      <c r="A1" t="s">
        <v>78</v>
      </c>
      <c r="B1">
        <v>1</v>
      </c>
      <c r="L1">
        <v>1</v>
      </c>
    </row>
    <row r="2" spans="1:12" x14ac:dyDescent="0.3">
      <c r="A2" t="s">
        <v>4</v>
      </c>
      <c r="B2" t="s">
        <v>188</v>
      </c>
    </row>
    <row r="3" spans="1:12" x14ac:dyDescent="0.3">
      <c r="A3" t="s">
        <v>6</v>
      </c>
    </row>
    <row r="4" spans="1:12" x14ac:dyDescent="0.3">
      <c r="A4" t="s">
        <v>8</v>
      </c>
      <c r="B4" t="s">
        <v>41</v>
      </c>
      <c r="C4" t="s">
        <v>192</v>
      </c>
    </row>
    <row r="5" spans="1:12" x14ac:dyDescent="0.3">
      <c r="A5" t="s">
        <v>189</v>
      </c>
      <c r="B5" t="s">
        <v>190</v>
      </c>
      <c r="C5" t="s">
        <v>191</v>
      </c>
    </row>
    <row r="8" spans="1:12" x14ac:dyDescent="0.3">
      <c r="B8" t="s">
        <v>14</v>
      </c>
    </row>
    <row r="9" spans="1:12" x14ac:dyDescent="0.3">
      <c r="A9" s="2" t="s">
        <v>2</v>
      </c>
      <c r="B9" t="s">
        <v>12</v>
      </c>
      <c r="C9" t="s">
        <v>13</v>
      </c>
      <c r="D9" t="s">
        <v>9</v>
      </c>
      <c r="E9" t="s">
        <v>1</v>
      </c>
      <c r="F9" t="s">
        <v>10</v>
      </c>
      <c r="H9" t="s">
        <v>0</v>
      </c>
    </row>
    <row r="10" spans="1:12" x14ac:dyDescent="0.3">
      <c r="A10" s="2">
        <f>'Data Input'!A4</f>
        <v>44327</v>
      </c>
      <c r="B10" s="1"/>
      <c r="C10" s="1">
        <f>'Data Input'!D4</f>
        <v>0</v>
      </c>
      <c r="D10" s="1"/>
      <c r="E10" s="1"/>
      <c r="F10" s="1"/>
    </row>
    <row r="11" spans="1:12" x14ac:dyDescent="0.3">
      <c r="A11" s="2">
        <f>'Data Input'!A5</f>
        <v>44341</v>
      </c>
      <c r="B11" s="1">
        <f>C10</f>
        <v>0</v>
      </c>
      <c r="C11" s="1">
        <f>'Data Input'!D5</f>
        <v>0</v>
      </c>
      <c r="D11" s="1">
        <f>IF(C11-B11&gt;0,C11-B11,0)</f>
        <v>0</v>
      </c>
      <c r="E11" s="1">
        <f t="shared" ref="E11:E26" si="0">A11-A10</f>
        <v>14</v>
      </c>
      <c r="F11" s="1">
        <f>D11/E11</f>
        <v>0</v>
      </c>
    </row>
    <row r="12" spans="1:12" x14ac:dyDescent="0.3">
      <c r="A12" s="2">
        <f>'Data Input'!A6</f>
        <v>44348</v>
      </c>
      <c r="B12" s="1">
        <f t="shared" ref="B12:B26" si="1">C11</f>
        <v>0</v>
      </c>
      <c r="C12" s="1">
        <f>'Data Input'!D6</f>
        <v>0</v>
      </c>
      <c r="D12" s="1">
        <f t="shared" ref="D12:D26" si="2">IF(C12-B12&gt;0,C12-B12,0)</f>
        <v>0</v>
      </c>
      <c r="E12" s="1">
        <f t="shared" si="0"/>
        <v>7</v>
      </c>
      <c r="F12" s="1">
        <f t="shared" ref="F12:F26" si="3">D12/E12</f>
        <v>0</v>
      </c>
    </row>
    <row r="13" spans="1:12" x14ac:dyDescent="0.3">
      <c r="A13" s="2">
        <f>'Data Input'!A7</f>
        <v>44355</v>
      </c>
      <c r="B13" s="1">
        <f t="shared" si="1"/>
        <v>0</v>
      </c>
      <c r="C13" s="1">
        <f>'Data Input'!D7</f>
        <v>0</v>
      </c>
      <c r="D13" s="1">
        <f t="shared" si="2"/>
        <v>0</v>
      </c>
      <c r="E13" s="1">
        <f t="shared" si="0"/>
        <v>7</v>
      </c>
      <c r="F13" s="1">
        <f t="shared" si="3"/>
        <v>0</v>
      </c>
    </row>
    <row r="14" spans="1:12" x14ac:dyDescent="0.3">
      <c r="A14" s="2">
        <f>'Data Input'!A8</f>
        <v>44362</v>
      </c>
      <c r="B14" s="1">
        <f t="shared" si="1"/>
        <v>0</v>
      </c>
      <c r="C14" s="1">
        <f>'Data Input'!D8</f>
        <v>0</v>
      </c>
      <c r="D14" s="1">
        <f t="shared" si="2"/>
        <v>0</v>
      </c>
      <c r="E14" s="1">
        <f t="shared" si="0"/>
        <v>7</v>
      </c>
      <c r="F14" s="1">
        <f t="shared" si="3"/>
        <v>0</v>
      </c>
    </row>
    <row r="15" spans="1:12" s="2" customFormat="1" x14ac:dyDescent="0.3">
      <c r="A15" s="2">
        <f>'Data Input'!A9</f>
        <v>44369</v>
      </c>
      <c r="B15" s="1">
        <f t="shared" si="1"/>
        <v>0</v>
      </c>
      <c r="C15" s="1">
        <f>'Data Input'!D9</f>
        <v>0</v>
      </c>
      <c r="D15" s="1">
        <f t="shared" si="2"/>
        <v>0</v>
      </c>
      <c r="E15" s="1">
        <f t="shared" si="0"/>
        <v>7</v>
      </c>
      <c r="F15" s="1">
        <f t="shared" si="3"/>
        <v>0</v>
      </c>
      <c r="G15"/>
      <c r="H15"/>
      <c r="I15"/>
      <c r="J15"/>
      <c r="K15"/>
    </row>
    <row r="16" spans="1:12" s="2" customFormat="1" x14ac:dyDescent="0.3">
      <c r="A16" s="2">
        <f>'Data Input'!A10</f>
        <v>44376</v>
      </c>
      <c r="B16" s="1">
        <f t="shared" si="1"/>
        <v>0</v>
      </c>
      <c r="C16" s="1">
        <f>'Data Input'!D10</f>
        <v>0</v>
      </c>
      <c r="D16" s="1">
        <f t="shared" si="2"/>
        <v>0</v>
      </c>
      <c r="E16" s="1">
        <f t="shared" si="0"/>
        <v>7</v>
      </c>
      <c r="F16" s="1">
        <f t="shared" si="3"/>
        <v>0</v>
      </c>
      <c r="H16"/>
    </row>
    <row r="17" spans="1:26" s="2" customFormat="1" x14ac:dyDescent="0.3">
      <c r="A17" s="2">
        <f>'Data Input'!A11</f>
        <v>44383</v>
      </c>
      <c r="B17" s="1">
        <f t="shared" si="1"/>
        <v>0</v>
      </c>
      <c r="C17" s="1">
        <f>'Data Input'!D11</f>
        <v>0</v>
      </c>
      <c r="D17" s="1">
        <f t="shared" si="2"/>
        <v>0</v>
      </c>
      <c r="E17" s="1">
        <f t="shared" si="0"/>
        <v>7</v>
      </c>
      <c r="F17" s="1">
        <f t="shared" si="3"/>
        <v>0</v>
      </c>
      <c r="H17"/>
    </row>
    <row r="18" spans="1:26" s="2" customFormat="1" x14ac:dyDescent="0.3">
      <c r="A18" s="2">
        <f>'Data Input'!A12</f>
        <v>44390</v>
      </c>
      <c r="B18" s="1">
        <f t="shared" si="1"/>
        <v>0</v>
      </c>
      <c r="C18" s="1">
        <f>'Data Input'!D12</f>
        <v>0</v>
      </c>
      <c r="D18" s="1">
        <f t="shared" si="2"/>
        <v>0</v>
      </c>
      <c r="E18" s="1">
        <f t="shared" si="0"/>
        <v>7</v>
      </c>
      <c r="F18" s="1">
        <f t="shared" si="3"/>
        <v>0</v>
      </c>
      <c r="H18"/>
    </row>
    <row r="19" spans="1:26" s="2" customFormat="1" x14ac:dyDescent="0.3">
      <c r="A19" s="2">
        <f>'Data Input'!A13</f>
        <v>44397</v>
      </c>
      <c r="B19" s="1">
        <f t="shared" si="1"/>
        <v>0</v>
      </c>
      <c r="C19" s="1">
        <f>'Data Input'!D13</f>
        <v>0</v>
      </c>
      <c r="D19" s="1">
        <f t="shared" si="2"/>
        <v>0</v>
      </c>
      <c r="E19" s="1">
        <f t="shared" si="0"/>
        <v>7</v>
      </c>
      <c r="F19" s="1">
        <f t="shared" si="3"/>
        <v>0</v>
      </c>
      <c r="H19"/>
    </row>
    <row r="20" spans="1:26" s="2" customFormat="1" x14ac:dyDescent="0.3">
      <c r="A20" s="2">
        <f>'Data Input'!A14</f>
        <v>44404</v>
      </c>
      <c r="B20" s="1">
        <f t="shared" si="1"/>
        <v>0</v>
      </c>
      <c r="C20" s="1">
        <f>'Data Input'!D14</f>
        <v>0</v>
      </c>
      <c r="D20" s="1">
        <f t="shared" si="2"/>
        <v>0</v>
      </c>
      <c r="E20" s="1">
        <f t="shared" si="0"/>
        <v>7</v>
      </c>
      <c r="F20" s="1">
        <f t="shared" si="3"/>
        <v>0</v>
      </c>
      <c r="H20"/>
    </row>
    <row r="21" spans="1:26" x14ac:dyDescent="0.3">
      <c r="A21" s="2">
        <f>'Data Input'!A15</f>
        <v>44411</v>
      </c>
      <c r="B21" s="1">
        <f t="shared" si="1"/>
        <v>0</v>
      </c>
      <c r="C21" s="1">
        <f>'Data Input'!D15</f>
        <v>0</v>
      </c>
      <c r="D21" s="1">
        <f t="shared" si="2"/>
        <v>0</v>
      </c>
      <c r="E21" s="1">
        <f t="shared" si="0"/>
        <v>7</v>
      </c>
      <c r="F21" s="1">
        <f t="shared" si="3"/>
        <v>0</v>
      </c>
      <c r="G21" s="2"/>
      <c r="I21" s="2"/>
      <c r="J21" s="2"/>
      <c r="K21" s="2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x14ac:dyDescent="0.3">
      <c r="A22" s="2">
        <f>'Data Input'!A16</f>
        <v>44418</v>
      </c>
      <c r="B22" s="1">
        <f t="shared" si="1"/>
        <v>0</v>
      </c>
      <c r="C22" s="1">
        <f>'Data Input'!D16</f>
        <v>0</v>
      </c>
      <c r="D22" s="1">
        <f t="shared" si="2"/>
        <v>0</v>
      </c>
      <c r="E22" s="1">
        <f t="shared" si="0"/>
        <v>7</v>
      </c>
      <c r="F22" s="1">
        <f t="shared" si="3"/>
        <v>0</v>
      </c>
      <c r="K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x14ac:dyDescent="0.3">
      <c r="A23" s="2">
        <f>'Data Input'!A17</f>
        <v>44425</v>
      </c>
      <c r="B23" s="1">
        <f t="shared" si="1"/>
        <v>0</v>
      </c>
      <c r="C23" s="1">
        <f>'Data Input'!D17</f>
        <v>0</v>
      </c>
      <c r="D23" s="1">
        <f t="shared" si="2"/>
        <v>0</v>
      </c>
      <c r="E23" s="1">
        <f t="shared" si="0"/>
        <v>7</v>
      </c>
      <c r="F23" s="1">
        <f t="shared" si="3"/>
        <v>0</v>
      </c>
      <c r="G23" s="1"/>
      <c r="H23" s="1"/>
      <c r="I23" s="1"/>
      <c r="J23" s="1"/>
      <c r="K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x14ac:dyDescent="0.3">
      <c r="A24" s="2">
        <f>'Data Input'!A18</f>
        <v>44432</v>
      </c>
      <c r="B24" s="1">
        <f t="shared" si="1"/>
        <v>0</v>
      </c>
      <c r="C24" s="1">
        <f>'Data Input'!D18</f>
        <v>0</v>
      </c>
      <c r="D24" s="1">
        <f t="shared" si="2"/>
        <v>0</v>
      </c>
      <c r="E24" s="1">
        <f t="shared" si="0"/>
        <v>7</v>
      </c>
      <c r="F24" s="1">
        <f t="shared" si="3"/>
        <v>0</v>
      </c>
      <c r="G24" s="1"/>
      <c r="H24" s="1"/>
      <c r="I24" s="1"/>
      <c r="J24" s="1"/>
      <c r="K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x14ac:dyDescent="0.3">
      <c r="A25" s="2">
        <f>'Data Input'!A19</f>
        <v>44439</v>
      </c>
      <c r="B25" s="1">
        <f t="shared" si="1"/>
        <v>0</v>
      </c>
      <c r="C25" s="1">
        <f>'Data Input'!D19</f>
        <v>0</v>
      </c>
      <c r="D25" s="1">
        <f t="shared" si="2"/>
        <v>0</v>
      </c>
      <c r="E25" s="1">
        <f t="shared" si="0"/>
        <v>7</v>
      </c>
      <c r="F25" s="1">
        <f t="shared" si="3"/>
        <v>0</v>
      </c>
      <c r="G25" s="1"/>
      <c r="H25" s="1"/>
      <c r="I25" s="1"/>
      <c r="J25" s="1"/>
      <c r="K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4.1" customHeight="1" x14ac:dyDescent="0.3">
      <c r="A26" s="2">
        <f>'Data Input'!A20</f>
        <v>44446</v>
      </c>
      <c r="B26" s="1">
        <f t="shared" si="1"/>
        <v>0</v>
      </c>
      <c r="C26" s="1">
        <f>'Data Input'!D20</f>
        <v>0</v>
      </c>
      <c r="D26" s="1">
        <f t="shared" si="2"/>
        <v>0</v>
      </c>
      <c r="E26" s="1">
        <f t="shared" si="0"/>
        <v>7</v>
      </c>
      <c r="F26" s="1">
        <f t="shared" si="3"/>
        <v>0</v>
      </c>
      <c r="I26" s="1"/>
      <c r="J26" s="1"/>
      <c r="K26" s="1"/>
      <c r="L26" t="s">
        <v>11</v>
      </c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x14ac:dyDescent="0.3">
      <c r="A27" s="2">
        <f>'Data Input'!A57</f>
        <v>44607</v>
      </c>
      <c r="B27" s="1">
        <f t="shared" ref="B27:B78" si="4">C26</f>
        <v>0</v>
      </c>
      <c r="C27" s="1">
        <f>'Data Input'!D57</f>
        <v>2616000</v>
      </c>
      <c r="D27" s="1">
        <f t="shared" ref="D27:D78" si="5">IF(C27-B27&gt;0,C27-B27,0)</f>
        <v>2616000</v>
      </c>
      <c r="E27" s="1">
        <f t="shared" ref="E27:E78" si="6">A27-A26</f>
        <v>161</v>
      </c>
      <c r="F27" s="1">
        <f t="shared" ref="F27:F78" si="7">D27/E27</f>
        <v>16248.447204968945</v>
      </c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x14ac:dyDescent="0.3">
      <c r="A28" s="2">
        <f>'Data Input'!A58</f>
        <v>44614</v>
      </c>
      <c r="B28" s="1">
        <f t="shared" si="4"/>
        <v>2616000</v>
      </c>
      <c r="C28" s="1">
        <f>'Data Input'!D58</f>
        <v>2652680</v>
      </c>
      <c r="D28" s="1">
        <f t="shared" si="5"/>
        <v>36680</v>
      </c>
      <c r="E28" s="1">
        <f t="shared" si="6"/>
        <v>7</v>
      </c>
      <c r="F28" s="1">
        <f t="shared" si="7"/>
        <v>5240</v>
      </c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x14ac:dyDescent="0.3">
      <c r="A29" s="2">
        <f>'Data Input'!A59</f>
        <v>44572</v>
      </c>
      <c r="B29" s="1">
        <f t="shared" si="4"/>
        <v>2652680</v>
      </c>
      <c r="C29" s="1">
        <f>'Data Input'!D59</f>
        <v>2363080</v>
      </c>
      <c r="D29" s="1">
        <f t="shared" si="5"/>
        <v>0</v>
      </c>
      <c r="E29" s="1">
        <f t="shared" si="6"/>
        <v>-42</v>
      </c>
      <c r="F29" s="1">
        <f t="shared" si="7"/>
        <v>0</v>
      </c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x14ac:dyDescent="0.3">
      <c r="A30" s="2">
        <f>'Data Input'!A60</f>
        <v>44586</v>
      </c>
      <c r="B30" s="1">
        <f t="shared" si="4"/>
        <v>2363080</v>
      </c>
      <c r="C30" s="1">
        <f>'Data Input'!D60</f>
        <v>2479710</v>
      </c>
      <c r="D30" s="1">
        <f t="shared" si="5"/>
        <v>116630</v>
      </c>
      <c r="E30" s="1">
        <f t="shared" si="6"/>
        <v>14</v>
      </c>
      <c r="F30" s="1">
        <f t="shared" si="7"/>
        <v>8330.7142857142862</v>
      </c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x14ac:dyDescent="0.3">
      <c r="A31" s="2">
        <f>'Data Input'!A61</f>
        <v>44594</v>
      </c>
      <c r="B31" s="1">
        <f t="shared" si="4"/>
        <v>2479710</v>
      </c>
      <c r="C31" s="1">
        <f>'Data Input'!D61</f>
        <v>2529430</v>
      </c>
      <c r="D31" s="1">
        <f t="shared" si="5"/>
        <v>49720</v>
      </c>
      <c r="E31" s="1">
        <f t="shared" si="6"/>
        <v>8</v>
      </c>
      <c r="F31" s="1">
        <f t="shared" si="7"/>
        <v>6215</v>
      </c>
      <c r="H31" t="s">
        <v>64</v>
      </c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x14ac:dyDescent="0.3">
      <c r="A32" s="2">
        <f>'Data Input'!A62</f>
        <v>44600</v>
      </c>
      <c r="B32" s="1">
        <f t="shared" si="4"/>
        <v>2529430</v>
      </c>
      <c r="C32" s="1">
        <f>'Data Input'!D62</f>
        <v>2576540</v>
      </c>
      <c r="D32" s="1">
        <f t="shared" si="5"/>
        <v>47110</v>
      </c>
      <c r="E32" s="1">
        <f t="shared" si="6"/>
        <v>6</v>
      </c>
      <c r="F32" s="1">
        <f t="shared" si="7"/>
        <v>7851.666666666667</v>
      </c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6" x14ac:dyDescent="0.3">
      <c r="A33" s="2">
        <f>'Data Input'!A63</f>
        <v>44607</v>
      </c>
      <c r="B33" s="1">
        <f t="shared" si="4"/>
        <v>2576540</v>
      </c>
      <c r="C33" s="1">
        <f>'Data Input'!D63</f>
        <v>2616000</v>
      </c>
      <c r="D33" s="1">
        <f t="shared" si="5"/>
        <v>39460</v>
      </c>
      <c r="E33" s="1">
        <f t="shared" si="6"/>
        <v>7</v>
      </c>
      <c r="F33" s="1">
        <f t="shared" si="7"/>
        <v>5637.1428571428569</v>
      </c>
    </row>
    <row r="34" spans="1:6" x14ac:dyDescent="0.3">
      <c r="A34" s="2">
        <f>'Data Input'!A64</f>
        <v>44614</v>
      </c>
      <c r="B34" s="1">
        <f t="shared" si="4"/>
        <v>2616000</v>
      </c>
      <c r="C34" s="1">
        <f>'Data Input'!D64</f>
        <v>2652680</v>
      </c>
      <c r="D34" s="1">
        <f t="shared" si="5"/>
        <v>36680</v>
      </c>
      <c r="E34" s="1">
        <f t="shared" si="6"/>
        <v>7</v>
      </c>
      <c r="F34" s="1">
        <f t="shared" si="7"/>
        <v>5240</v>
      </c>
    </row>
    <row r="35" spans="1:6" x14ac:dyDescent="0.3">
      <c r="A35" s="2">
        <f>'Data Input'!A65</f>
        <v>44621</v>
      </c>
      <c r="B35" s="1">
        <f t="shared" si="4"/>
        <v>2652680</v>
      </c>
      <c r="C35" s="1">
        <f>'Data Input'!D65</f>
        <v>2674990</v>
      </c>
      <c r="D35" s="1">
        <f t="shared" si="5"/>
        <v>22310</v>
      </c>
      <c r="E35" s="1">
        <f t="shared" si="6"/>
        <v>7</v>
      </c>
      <c r="F35" s="1">
        <f t="shared" si="7"/>
        <v>3187.1428571428573</v>
      </c>
    </row>
    <row r="36" spans="1:6" x14ac:dyDescent="0.3">
      <c r="A36" s="2">
        <f>'Data Input'!A66</f>
        <v>44628</v>
      </c>
      <c r="B36" s="1">
        <f t="shared" si="4"/>
        <v>2674990</v>
      </c>
      <c r="C36" s="1">
        <f>'Data Input'!D66</f>
        <v>2701910</v>
      </c>
      <c r="D36" s="1">
        <f t="shared" si="5"/>
        <v>26920</v>
      </c>
      <c r="E36" s="1">
        <f t="shared" si="6"/>
        <v>7</v>
      </c>
      <c r="F36" s="1">
        <f t="shared" si="7"/>
        <v>3845.7142857142858</v>
      </c>
    </row>
    <row r="37" spans="1:6" x14ac:dyDescent="0.3">
      <c r="A37" s="2">
        <f>'Data Input'!A67</f>
        <v>44635</v>
      </c>
      <c r="B37" s="1">
        <f t="shared" si="4"/>
        <v>2701910</v>
      </c>
      <c r="C37" s="1">
        <f>'Data Input'!D67</f>
        <v>2712850</v>
      </c>
      <c r="D37" s="1">
        <f t="shared" si="5"/>
        <v>10940</v>
      </c>
      <c r="E37" s="1">
        <f t="shared" si="6"/>
        <v>7</v>
      </c>
      <c r="F37" s="1">
        <f t="shared" si="7"/>
        <v>1562.8571428571429</v>
      </c>
    </row>
    <row r="38" spans="1:6" x14ac:dyDescent="0.3">
      <c r="A38" s="2">
        <f>'Data Input'!A68</f>
        <v>44642</v>
      </c>
      <c r="B38" s="1">
        <f t="shared" si="4"/>
        <v>2712850</v>
      </c>
      <c r="C38" s="1">
        <f>'Data Input'!D68</f>
        <v>2712850</v>
      </c>
      <c r="D38" s="1">
        <f t="shared" si="5"/>
        <v>0</v>
      </c>
      <c r="E38" s="1">
        <f t="shared" si="6"/>
        <v>7</v>
      </c>
      <c r="F38" s="1">
        <f t="shared" si="7"/>
        <v>0</v>
      </c>
    </row>
    <row r="39" spans="1:6" x14ac:dyDescent="0.3">
      <c r="A39" s="2">
        <f>'Data Input'!A69</f>
        <v>44649</v>
      </c>
      <c r="B39" s="1">
        <f t="shared" si="4"/>
        <v>2712850</v>
      </c>
      <c r="C39" s="1">
        <f>'Data Input'!D69</f>
        <v>2712850</v>
      </c>
      <c r="D39" s="1">
        <f t="shared" si="5"/>
        <v>0</v>
      </c>
      <c r="E39" s="1">
        <f t="shared" si="6"/>
        <v>7</v>
      </c>
      <c r="F39" s="1">
        <f t="shared" si="7"/>
        <v>0</v>
      </c>
    </row>
    <row r="40" spans="1:6" x14ac:dyDescent="0.3">
      <c r="A40" s="2">
        <f>'Data Input'!A70</f>
        <v>44656</v>
      </c>
      <c r="B40" s="1">
        <f t="shared" si="4"/>
        <v>2712850</v>
      </c>
      <c r="C40" s="1">
        <f>'Data Input'!D70</f>
        <v>2742970</v>
      </c>
      <c r="D40" s="1">
        <f t="shared" si="5"/>
        <v>30120</v>
      </c>
      <c r="E40" s="1">
        <f t="shared" si="6"/>
        <v>7</v>
      </c>
      <c r="F40" s="1">
        <f t="shared" si="7"/>
        <v>4302.8571428571431</v>
      </c>
    </row>
    <row r="41" spans="1:6" x14ac:dyDescent="0.3">
      <c r="A41" s="2">
        <f>'Data Input'!A71</f>
        <v>44663</v>
      </c>
      <c r="B41" s="1">
        <f t="shared" si="4"/>
        <v>2742970</v>
      </c>
      <c r="C41" s="1">
        <f>'Data Input'!D71</f>
        <v>2769560</v>
      </c>
      <c r="D41" s="1">
        <f t="shared" si="5"/>
        <v>26590</v>
      </c>
      <c r="E41" s="1">
        <f t="shared" si="6"/>
        <v>7</v>
      </c>
      <c r="F41" s="1">
        <f t="shared" si="7"/>
        <v>3798.5714285714284</v>
      </c>
    </row>
    <row r="42" spans="1:6" x14ac:dyDescent="0.3">
      <c r="A42" s="2">
        <f>'Data Input'!A72</f>
        <v>44670</v>
      </c>
      <c r="B42" s="1">
        <f t="shared" si="4"/>
        <v>2769560</v>
      </c>
      <c r="C42" s="1">
        <f>'Data Input'!D72</f>
        <v>2781300</v>
      </c>
      <c r="D42" s="1">
        <f t="shared" si="5"/>
        <v>11740</v>
      </c>
      <c r="E42" s="1">
        <f t="shared" si="6"/>
        <v>7</v>
      </c>
      <c r="F42" s="1">
        <f t="shared" si="7"/>
        <v>1677.1428571428571</v>
      </c>
    </row>
    <row r="43" spans="1:6" x14ac:dyDescent="0.3">
      <c r="A43" s="2">
        <f>'Data Input'!A73</f>
        <v>44677</v>
      </c>
      <c r="B43" s="1">
        <f t="shared" si="4"/>
        <v>2781300</v>
      </c>
      <c r="C43" s="1">
        <f>'Data Input'!D73</f>
        <v>2812830</v>
      </c>
      <c r="D43" s="1">
        <f t="shared" si="5"/>
        <v>31530</v>
      </c>
      <c r="E43" s="1">
        <f t="shared" si="6"/>
        <v>7</v>
      </c>
      <c r="F43" s="1">
        <f t="shared" si="7"/>
        <v>4504.2857142857147</v>
      </c>
    </row>
    <row r="44" spans="1:6" x14ac:dyDescent="0.3">
      <c r="A44" s="2">
        <f>'Data Input'!A74</f>
        <v>44684</v>
      </c>
      <c r="B44" s="1">
        <f t="shared" si="4"/>
        <v>2812830</v>
      </c>
      <c r="C44" s="1">
        <f>'Data Input'!D74</f>
        <v>2834590</v>
      </c>
      <c r="D44" s="1">
        <f t="shared" si="5"/>
        <v>21760</v>
      </c>
      <c r="E44" s="1">
        <f t="shared" si="6"/>
        <v>7</v>
      </c>
      <c r="F44" s="1">
        <f t="shared" si="7"/>
        <v>3108.5714285714284</v>
      </c>
    </row>
    <row r="45" spans="1:6" x14ac:dyDescent="0.3">
      <c r="A45" s="2">
        <f>'Data Input'!A75</f>
        <v>44691</v>
      </c>
      <c r="B45" s="1">
        <f t="shared" si="4"/>
        <v>2834590</v>
      </c>
      <c r="C45" s="1">
        <f>'Data Input'!D75</f>
        <v>2852760</v>
      </c>
      <c r="D45" s="1">
        <f t="shared" si="5"/>
        <v>18170</v>
      </c>
      <c r="E45" s="1">
        <f t="shared" si="6"/>
        <v>7</v>
      </c>
      <c r="F45" s="1">
        <f t="shared" si="7"/>
        <v>2595.7142857142858</v>
      </c>
    </row>
    <row r="46" spans="1:6" x14ac:dyDescent="0.3">
      <c r="A46" s="2">
        <f>'Data Input'!A76</f>
        <v>44698</v>
      </c>
      <c r="B46" s="1">
        <f t="shared" si="4"/>
        <v>2852760</v>
      </c>
      <c r="C46" s="1">
        <f>'Data Input'!D76</f>
        <v>2862840</v>
      </c>
      <c r="D46" s="1">
        <f t="shared" si="5"/>
        <v>10080</v>
      </c>
      <c r="E46" s="1">
        <f t="shared" si="6"/>
        <v>7</v>
      </c>
      <c r="F46" s="1">
        <f t="shared" si="7"/>
        <v>1440</v>
      </c>
    </row>
    <row r="47" spans="1:6" x14ac:dyDescent="0.3">
      <c r="A47" s="2">
        <f>'Data Input'!A77</f>
        <v>44705</v>
      </c>
      <c r="B47" s="1">
        <f t="shared" si="4"/>
        <v>2862840</v>
      </c>
      <c r="C47" s="1">
        <f>'Data Input'!D77</f>
        <v>2864960</v>
      </c>
      <c r="D47" s="1">
        <f t="shared" si="5"/>
        <v>2120</v>
      </c>
      <c r="E47" s="1">
        <f t="shared" si="6"/>
        <v>7</v>
      </c>
      <c r="F47" s="1">
        <f t="shared" si="7"/>
        <v>302.85714285714283</v>
      </c>
    </row>
    <row r="48" spans="1:6" x14ac:dyDescent="0.3">
      <c r="A48" s="2">
        <f>'Data Input'!A78</f>
        <v>44712</v>
      </c>
      <c r="B48" s="1">
        <f t="shared" si="4"/>
        <v>2864960</v>
      </c>
      <c r="C48" s="1">
        <f>'Data Input'!D78</f>
        <v>2868630</v>
      </c>
      <c r="D48" s="1">
        <f t="shared" si="5"/>
        <v>3670</v>
      </c>
      <c r="E48" s="1">
        <f t="shared" si="6"/>
        <v>7</v>
      </c>
      <c r="F48" s="1">
        <f t="shared" si="7"/>
        <v>524.28571428571433</v>
      </c>
    </row>
    <row r="49" spans="1:6" x14ac:dyDescent="0.3">
      <c r="A49" s="2">
        <f>'Data Input'!A79</f>
        <v>44719</v>
      </c>
      <c r="B49" s="1">
        <f t="shared" si="4"/>
        <v>2868630</v>
      </c>
      <c r="C49" s="1">
        <f>'Data Input'!D79</f>
        <v>2868630</v>
      </c>
      <c r="D49" s="1">
        <f t="shared" si="5"/>
        <v>0</v>
      </c>
      <c r="E49" s="1">
        <f t="shared" si="6"/>
        <v>7</v>
      </c>
      <c r="F49" s="1">
        <f t="shared" si="7"/>
        <v>0</v>
      </c>
    </row>
    <row r="50" spans="1:6" x14ac:dyDescent="0.3">
      <c r="A50" s="2">
        <f>'Data Input'!A80</f>
        <v>44726</v>
      </c>
      <c r="B50" s="1">
        <f t="shared" si="4"/>
        <v>2868630</v>
      </c>
      <c r="C50" s="1">
        <f>'Data Input'!D80</f>
        <v>2868630</v>
      </c>
      <c r="D50" s="1">
        <f t="shared" si="5"/>
        <v>0</v>
      </c>
      <c r="E50" s="1">
        <f t="shared" si="6"/>
        <v>7</v>
      </c>
      <c r="F50" s="1">
        <f t="shared" si="7"/>
        <v>0</v>
      </c>
    </row>
    <row r="51" spans="1:6" x14ac:dyDescent="0.3">
      <c r="A51" s="2">
        <f>'Data Input'!A81</f>
        <v>44733</v>
      </c>
      <c r="B51" s="1">
        <f t="shared" si="4"/>
        <v>2868630</v>
      </c>
      <c r="C51" s="1">
        <f>'Data Input'!D81</f>
        <v>2868630</v>
      </c>
      <c r="D51" s="1">
        <f t="shared" si="5"/>
        <v>0</v>
      </c>
      <c r="E51" s="1">
        <f t="shared" si="6"/>
        <v>7</v>
      </c>
      <c r="F51" s="1">
        <f t="shared" si="7"/>
        <v>0</v>
      </c>
    </row>
    <row r="52" spans="1:6" x14ac:dyDescent="0.3">
      <c r="A52" s="2">
        <f>'Data Input'!A82</f>
        <v>44740</v>
      </c>
      <c r="B52" s="1">
        <f t="shared" si="4"/>
        <v>2868630</v>
      </c>
      <c r="C52" s="1">
        <f>'Data Input'!D82</f>
        <v>2868630</v>
      </c>
      <c r="D52" s="1">
        <f t="shared" si="5"/>
        <v>0</v>
      </c>
      <c r="E52" s="1">
        <f t="shared" si="6"/>
        <v>7</v>
      </c>
      <c r="F52" s="1">
        <f t="shared" si="7"/>
        <v>0</v>
      </c>
    </row>
    <row r="53" spans="1:6" x14ac:dyDescent="0.3">
      <c r="A53" s="2">
        <f>'Data Input'!A83</f>
        <v>44747</v>
      </c>
      <c r="B53" s="1">
        <f t="shared" si="4"/>
        <v>2868630</v>
      </c>
      <c r="C53" s="1">
        <f>'Data Input'!D83</f>
        <v>3045750</v>
      </c>
      <c r="D53" s="1">
        <f t="shared" si="5"/>
        <v>177120</v>
      </c>
      <c r="E53" s="1">
        <f t="shared" si="6"/>
        <v>7</v>
      </c>
      <c r="F53" s="1">
        <f t="shared" si="7"/>
        <v>25302.857142857141</v>
      </c>
    </row>
    <row r="54" spans="1:6" x14ac:dyDescent="0.3">
      <c r="A54" s="2">
        <f>'Data Input'!A84</f>
        <v>44754</v>
      </c>
      <c r="B54" s="1">
        <f t="shared" si="4"/>
        <v>3045750</v>
      </c>
      <c r="C54" s="1">
        <f>'Data Input'!D84</f>
        <v>3136580</v>
      </c>
      <c r="D54" s="1">
        <f t="shared" si="5"/>
        <v>90830</v>
      </c>
      <c r="E54" s="1">
        <f t="shared" si="6"/>
        <v>7</v>
      </c>
      <c r="F54" s="1">
        <f t="shared" si="7"/>
        <v>12975.714285714286</v>
      </c>
    </row>
    <row r="55" spans="1:6" x14ac:dyDescent="0.3">
      <c r="A55" s="2">
        <f>'Data Input'!A85</f>
        <v>44761</v>
      </c>
      <c r="B55" s="1">
        <f t="shared" si="4"/>
        <v>3136580</v>
      </c>
      <c r="C55" s="1">
        <f>'Data Input'!D85</f>
        <v>3258140</v>
      </c>
      <c r="D55" s="1">
        <f t="shared" si="5"/>
        <v>121560</v>
      </c>
      <c r="E55" s="1">
        <f t="shared" si="6"/>
        <v>7</v>
      </c>
      <c r="F55" s="1">
        <f t="shared" si="7"/>
        <v>17365.714285714286</v>
      </c>
    </row>
    <row r="56" spans="1:6" x14ac:dyDescent="0.3">
      <c r="A56" s="2">
        <f>'Data Input'!A86</f>
        <v>44768</v>
      </c>
      <c r="B56" s="1">
        <f t="shared" si="4"/>
        <v>3258140</v>
      </c>
      <c r="C56" s="1">
        <f>'Data Input'!D86</f>
        <v>3366576</v>
      </c>
      <c r="D56" s="1">
        <f t="shared" si="5"/>
        <v>108436</v>
      </c>
      <c r="E56" s="1">
        <f t="shared" si="6"/>
        <v>7</v>
      </c>
      <c r="F56" s="1">
        <f t="shared" si="7"/>
        <v>15490.857142857143</v>
      </c>
    </row>
    <row r="57" spans="1:6" x14ac:dyDescent="0.3">
      <c r="A57" s="2">
        <f>'Data Input'!A87</f>
        <v>44775</v>
      </c>
      <c r="B57" s="1">
        <f t="shared" si="4"/>
        <v>3366576</v>
      </c>
      <c r="C57" s="1">
        <f>'Data Input'!D87</f>
        <v>3461150</v>
      </c>
      <c r="D57" s="1">
        <f t="shared" si="5"/>
        <v>94574</v>
      </c>
      <c r="E57" s="1">
        <f t="shared" si="6"/>
        <v>7</v>
      </c>
      <c r="F57" s="1">
        <f t="shared" si="7"/>
        <v>13510.571428571429</v>
      </c>
    </row>
    <row r="58" spans="1:6" x14ac:dyDescent="0.3">
      <c r="A58" s="2">
        <f>'Data Input'!A88</f>
        <v>44782</v>
      </c>
      <c r="B58" s="1">
        <f t="shared" si="4"/>
        <v>3461150</v>
      </c>
      <c r="C58" s="1">
        <f>'Data Input'!D88</f>
        <v>3558690</v>
      </c>
      <c r="D58" s="1">
        <f t="shared" si="5"/>
        <v>97540</v>
      </c>
      <c r="E58" s="1">
        <f t="shared" si="6"/>
        <v>7</v>
      </c>
      <c r="F58" s="1">
        <f t="shared" si="7"/>
        <v>13934.285714285714</v>
      </c>
    </row>
    <row r="59" spans="1:6" x14ac:dyDescent="0.3">
      <c r="A59" s="2">
        <f>'Data Input'!A89</f>
        <v>44789</v>
      </c>
      <c r="B59" s="1">
        <f t="shared" si="4"/>
        <v>3558690</v>
      </c>
      <c r="C59" s="1">
        <f>'Data Input'!D89</f>
        <v>3578470</v>
      </c>
      <c r="D59" s="1">
        <f t="shared" si="5"/>
        <v>19780</v>
      </c>
      <c r="E59" s="1">
        <f t="shared" si="6"/>
        <v>7</v>
      </c>
      <c r="F59" s="1">
        <f t="shared" si="7"/>
        <v>2825.7142857142858</v>
      </c>
    </row>
    <row r="60" spans="1:6" x14ac:dyDescent="0.3">
      <c r="A60" s="2">
        <f>'Data Input'!A90</f>
        <v>44796</v>
      </c>
      <c r="B60" s="1">
        <f t="shared" si="4"/>
        <v>3578470</v>
      </c>
      <c r="C60" s="1">
        <f>'Data Input'!D90</f>
        <v>3641800</v>
      </c>
      <c r="D60" s="1">
        <f t="shared" si="5"/>
        <v>63330</v>
      </c>
      <c r="E60" s="1">
        <f t="shared" si="6"/>
        <v>7</v>
      </c>
      <c r="F60" s="1">
        <f t="shared" si="7"/>
        <v>9047.1428571428569</v>
      </c>
    </row>
    <row r="61" spans="1:6" x14ac:dyDescent="0.3">
      <c r="A61" s="2">
        <f>'Data Input'!A91</f>
        <v>44803</v>
      </c>
      <c r="B61" s="1">
        <f t="shared" si="4"/>
        <v>3641800</v>
      </c>
      <c r="C61" s="1">
        <f>'Data Input'!D91</f>
        <v>3694740</v>
      </c>
      <c r="D61" s="1">
        <f t="shared" si="5"/>
        <v>52940</v>
      </c>
      <c r="E61" s="1">
        <f t="shared" si="6"/>
        <v>7</v>
      </c>
      <c r="F61" s="1">
        <f t="shared" si="7"/>
        <v>7562.8571428571431</v>
      </c>
    </row>
    <row r="62" spans="1:6" x14ac:dyDescent="0.3">
      <c r="A62" s="2">
        <f>'Data Input'!A92</f>
        <v>44810</v>
      </c>
      <c r="B62" s="1">
        <f t="shared" si="4"/>
        <v>3694740</v>
      </c>
      <c r="C62" s="1">
        <f>'Data Input'!D92</f>
        <v>3733520</v>
      </c>
      <c r="D62" s="1">
        <f t="shared" si="5"/>
        <v>38780</v>
      </c>
      <c r="E62" s="1">
        <f t="shared" si="6"/>
        <v>7</v>
      </c>
      <c r="F62" s="1">
        <f t="shared" si="7"/>
        <v>5540</v>
      </c>
    </row>
    <row r="63" spans="1:6" x14ac:dyDescent="0.3">
      <c r="A63" s="2">
        <f>'Data Input'!A93</f>
        <v>44817</v>
      </c>
      <c r="B63" s="1">
        <f t="shared" si="4"/>
        <v>3733520</v>
      </c>
      <c r="C63" s="1">
        <f>'Data Input'!D93</f>
        <v>3768300</v>
      </c>
      <c r="D63" s="1">
        <f t="shared" si="5"/>
        <v>34780</v>
      </c>
      <c r="E63" s="1">
        <f t="shared" si="6"/>
        <v>7</v>
      </c>
      <c r="F63" s="1">
        <f t="shared" si="7"/>
        <v>4968.5714285714284</v>
      </c>
    </row>
    <row r="64" spans="1:6" x14ac:dyDescent="0.3">
      <c r="A64" s="2" t="e">
        <f>'Data Input'!#REF!</f>
        <v>#REF!</v>
      </c>
      <c r="B64" s="1">
        <f t="shared" si="4"/>
        <v>3768300</v>
      </c>
      <c r="C64" s="1" t="e">
        <f>'Data Input'!#REF!</f>
        <v>#REF!</v>
      </c>
      <c r="D64" s="1" t="e">
        <f t="shared" si="5"/>
        <v>#REF!</v>
      </c>
      <c r="E64" s="1" t="e">
        <f t="shared" si="6"/>
        <v>#REF!</v>
      </c>
      <c r="F64" s="1" t="e">
        <f t="shared" si="7"/>
        <v>#REF!</v>
      </c>
    </row>
    <row r="65" spans="1:6" x14ac:dyDescent="0.3">
      <c r="A65" s="2">
        <f>'Data Input'!A95</f>
        <v>44831</v>
      </c>
      <c r="B65" s="1" t="e">
        <f t="shared" si="4"/>
        <v>#REF!</v>
      </c>
      <c r="C65" s="1">
        <f>'Data Input'!D95</f>
        <v>3830499</v>
      </c>
      <c r="D65" s="1" t="e">
        <f t="shared" si="5"/>
        <v>#REF!</v>
      </c>
      <c r="E65" s="1" t="e">
        <f t="shared" si="6"/>
        <v>#REF!</v>
      </c>
      <c r="F65" s="1" t="e">
        <f t="shared" si="7"/>
        <v>#REF!</v>
      </c>
    </row>
    <row r="66" spans="1:6" x14ac:dyDescent="0.3">
      <c r="A66" s="2">
        <f>'Data Input'!A96</f>
        <v>44838</v>
      </c>
      <c r="B66" s="1">
        <f t="shared" si="4"/>
        <v>3830499</v>
      </c>
      <c r="C66" s="1" t="e">
        <f>'Data Input'!#REF!</f>
        <v>#REF!</v>
      </c>
      <c r="D66" s="1" t="e">
        <f t="shared" si="5"/>
        <v>#REF!</v>
      </c>
      <c r="E66" s="1">
        <f t="shared" si="6"/>
        <v>7</v>
      </c>
      <c r="F66" s="1" t="e">
        <f t="shared" si="7"/>
        <v>#REF!</v>
      </c>
    </row>
    <row r="67" spans="1:6" x14ac:dyDescent="0.3">
      <c r="A67" s="2">
        <f>'Data Input'!A97</f>
        <v>44845</v>
      </c>
      <c r="B67" s="1" t="e">
        <f t="shared" si="4"/>
        <v>#REF!</v>
      </c>
      <c r="C67" s="1" t="e">
        <f>'Data Input'!#REF!</f>
        <v>#REF!</v>
      </c>
      <c r="D67" s="1" t="e">
        <f t="shared" si="5"/>
        <v>#REF!</v>
      </c>
      <c r="E67" s="1">
        <f t="shared" si="6"/>
        <v>7</v>
      </c>
      <c r="F67" s="1" t="e">
        <f t="shared" si="7"/>
        <v>#REF!</v>
      </c>
    </row>
    <row r="68" spans="1:6" x14ac:dyDescent="0.3">
      <c r="A68" s="2" t="e">
        <f>'Data Input'!#REF!</f>
        <v>#REF!</v>
      </c>
      <c r="B68" s="1" t="e">
        <f t="shared" si="4"/>
        <v>#REF!</v>
      </c>
      <c r="C68" s="1" t="e">
        <f>'Data Input'!#REF!</f>
        <v>#REF!</v>
      </c>
      <c r="D68" s="1" t="e">
        <f t="shared" si="5"/>
        <v>#REF!</v>
      </c>
      <c r="E68" s="1" t="e">
        <f t="shared" si="6"/>
        <v>#REF!</v>
      </c>
      <c r="F68" s="1" t="e">
        <f t="shared" si="7"/>
        <v>#REF!</v>
      </c>
    </row>
    <row r="69" spans="1:6" x14ac:dyDescent="0.3">
      <c r="A69" s="2" t="e">
        <f>'Data Input'!#REF!</f>
        <v>#REF!</v>
      </c>
      <c r="B69" s="1" t="e">
        <f t="shared" si="4"/>
        <v>#REF!</v>
      </c>
      <c r="C69" s="1" t="e">
        <f>'Data Input'!#REF!</f>
        <v>#REF!</v>
      </c>
      <c r="D69" s="1" t="e">
        <f t="shared" si="5"/>
        <v>#REF!</v>
      </c>
      <c r="E69" s="1" t="e">
        <f t="shared" si="6"/>
        <v>#REF!</v>
      </c>
      <c r="F69" s="1" t="e">
        <f t="shared" si="7"/>
        <v>#REF!</v>
      </c>
    </row>
    <row r="70" spans="1:6" x14ac:dyDescent="0.3">
      <c r="A70" s="2">
        <f>'Data Input'!A100</f>
        <v>44866</v>
      </c>
      <c r="B70" s="1" t="e">
        <f t="shared" si="4"/>
        <v>#REF!</v>
      </c>
      <c r="C70" s="1">
        <f>'Data Input'!D100</f>
        <v>3906770</v>
      </c>
      <c r="D70" s="1" t="e">
        <f t="shared" si="5"/>
        <v>#REF!</v>
      </c>
      <c r="E70" s="1" t="e">
        <f t="shared" si="6"/>
        <v>#REF!</v>
      </c>
      <c r="F70" s="1" t="e">
        <f t="shared" si="7"/>
        <v>#REF!</v>
      </c>
    </row>
    <row r="71" spans="1:6" x14ac:dyDescent="0.3">
      <c r="A71" s="2">
        <f>'Data Input'!A101</f>
        <v>44873</v>
      </c>
      <c r="B71" s="1">
        <f t="shared" si="4"/>
        <v>3906770</v>
      </c>
      <c r="C71" s="1">
        <f>'Data Input'!D101</f>
        <v>3917850</v>
      </c>
      <c r="D71" s="1">
        <f t="shared" si="5"/>
        <v>11080</v>
      </c>
      <c r="E71" s="1">
        <f t="shared" si="6"/>
        <v>7</v>
      </c>
      <c r="F71" s="1">
        <f t="shared" si="7"/>
        <v>1582.8571428571429</v>
      </c>
    </row>
    <row r="72" spans="1:6" x14ac:dyDescent="0.3">
      <c r="A72" s="2">
        <f>'Data Input'!A102</f>
        <v>44880</v>
      </c>
      <c r="B72" s="1">
        <f t="shared" si="4"/>
        <v>3917850</v>
      </c>
      <c r="C72" s="1">
        <f>'Data Input'!D102</f>
        <v>3928750</v>
      </c>
      <c r="D72" s="1">
        <f t="shared" si="5"/>
        <v>10900</v>
      </c>
      <c r="E72" s="1">
        <f t="shared" si="6"/>
        <v>7</v>
      </c>
      <c r="F72" s="1">
        <f t="shared" si="7"/>
        <v>1557.1428571428571</v>
      </c>
    </row>
    <row r="73" spans="1:6" x14ac:dyDescent="0.3">
      <c r="A73" s="2">
        <f>'Data Input'!A103</f>
        <v>44887</v>
      </c>
      <c r="B73" s="1">
        <f t="shared" si="4"/>
        <v>3928750</v>
      </c>
      <c r="C73" s="1">
        <f>'Data Input'!D103</f>
        <v>3937824</v>
      </c>
      <c r="D73" s="1">
        <f t="shared" si="5"/>
        <v>9074</v>
      </c>
      <c r="E73" s="1">
        <f t="shared" si="6"/>
        <v>7</v>
      </c>
      <c r="F73" s="1">
        <f t="shared" si="7"/>
        <v>1296.2857142857142</v>
      </c>
    </row>
    <row r="74" spans="1:6" x14ac:dyDescent="0.3">
      <c r="A74" s="2">
        <f>'Data Input'!A104</f>
        <v>44894</v>
      </c>
      <c r="B74" s="1">
        <f t="shared" si="4"/>
        <v>3937824</v>
      </c>
      <c r="C74" s="1">
        <f>'Data Input'!D104</f>
        <v>3952090</v>
      </c>
      <c r="D74" s="1">
        <f t="shared" si="5"/>
        <v>14266</v>
      </c>
      <c r="E74" s="1">
        <f t="shared" si="6"/>
        <v>7</v>
      </c>
      <c r="F74" s="1">
        <f t="shared" si="7"/>
        <v>2038</v>
      </c>
    </row>
    <row r="75" spans="1:6" x14ac:dyDescent="0.3">
      <c r="A75" s="2">
        <f>'Data Input'!A105</f>
        <v>44901</v>
      </c>
      <c r="B75" s="1">
        <f t="shared" si="4"/>
        <v>3952090</v>
      </c>
      <c r="C75" s="1">
        <f>'Data Input'!D105</f>
        <v>3973085</v>
      </c>
      <c r="D75" s="1">
        <f t="shared" si="5"/>
        <v>20995</v>
      </c>
      <c r="E75" s="1">
        <f t="shared" si="6"/>
        <v>7</v>
      </c>
      <c r="F75" s="1">
        <f t="shared" si="7"/>
        <v>2999.2857142857142</v>
      </c>
    </row>
    <row r="76" spans="1:6" x14ac:dyDescent="0.3">
      <c r="A76" s="2">
        <f>'Data Input'!A106</f>
        <v>44908</v>
      </c>
      <c r="B76" s="1">
        <f t="shared" si="4"/>
        <v>3973085</v>
      </c>
      <c r="C76" s="1">
        <f>'Data Input'!D106</f>
        <v>3988124</v>
      </c>
      <c r="D76" s="1">
        <f t="shared" si="5"/>
        <v>15039</v>
      </c>
      <c r="E76" s="1">
        <f t="shared" si="6"/>
        <v>7</v>
      </c>
      <c r="F76" s="1">
        <f t="shared" si="7"/>
        <v>2148.4285714285716</v>
      </c>
    </row>
    <row r="77" spans="1:6" x14ac:dyDescent="0.3">
      <c r="A77" s="2">
        <f>'Data Input'!A107</f>
        <v>44915</v>
      </c>
      <c r="B77" s="1">
        <f t="shared" si="4"/>
        <v>3988124</v>
      </c>
      <c r="C77" s="1">
        <f>'Data Input'!D107</f>
        <v>3960230</v>
      </c>
      <c r="D77" s="1">
        <f t="shared" si="5"/>
        <v>0</v>
      </c>
      <c r="E77" s="1">
        <f t="shared" si="6"/>
        <v>7</v>
      </c>
      <c r="F77" s="1">
        <f t="shared" si="7"/>
        <v>0</v>
      </c>
    </row>
    <row r="78" spans="1:6" x14ac:dyDescent="0.3">
      <c r="A78" s="2">
        <f>'Data Input'!A108</f>
        <v>44922</v>
      </c>
      <c r="B78" s="1">
        <f t="shared" si="4"/>
        <v>3960230</v>
      </c>
      <c r="C78" s="1">
        <f>'Data Input'!D108</f>
        <v>3960230</v>
      </c>
      <c r="D78" s="1">
        <f t="shared" si="5"/>
        <v>0</v>
      </c>
      <c r="E78" s="1">
        <f t="shared" si="6"/>
        <v>7</v>
      </c>
      <c r="F78" s="1">
        <f t="shared" si="7"/>
        <v>0</v>
      </c>
    </row>
    <row r="79" spans="1:6" x14ac:dyDescent="0.3">
      <c r="A79" s="2"/>
      <c r="B79" s="1"/>
      <c r="C79" s="1"/>
      <c r="D79" s="1"/>
      <c r="E79" s="1"/>
      <c r="F79" s="1"/>
    </row>
    <row r="80" spans="1:6" x14ac:dyDescent="0.3">
      <c r="A80" s="2"/>
      <c r="B80" s="1"/>
      <c r="C80" s="1"/>
      <c r="D80" s="1"/>
      <c r="E80" s="1"/>
      <c r="F80" s="1"/>
    </row>
    <row r="81" spans="1:6" x14ac:dyDescent="0.3">
      <c r="A81" s="2"/>
      <c r="B81" s="1"/>
      <c r="C81" s="1"/>
      <c r="D81" s="1"/>
      <c r="E81" s="1"/>
      <c r="F81" s="1"/>
    </row>
    <row r="82" spans="1:6" x14ac:dyDescent="0.3">
      <c r="A82" s="2"/>
      <c r="B82" s="1"/>
      <c r="C82" s="1"/>
      <c r="D82" s="1"/>
      <c r="E82" s="1"/>
      <c r="F82" s="1"/>
    </row>
    <row r="83" spans="1:6" x14ac:dyDescent="0.3">
      <c r="A83" s="2"/>
      <c r="B83" s="1"/>
      <c r="C83" s="1"/>
      <c r="D83" s="1"/>
      <c r="E83" s="1"/>
      <c r="F83" s="1"/>
    </row>
    <row r="84" spans="1:6" x14ac:dyDescent="0.3">
      <c r="A84" s="2"/>
      <c r="B84" s="1"/>
      <c r="C84" s="1"/>
      <c r="D84" s="1"/>
      <c r="E84" s="1"/>
      <c r="F84" s="1"/>
    </row>
    <row r="85" spans="1:6" x14ac:dyDescent="0.3">
      <c r="A85" s="2"/>
      <c r="B85" s="1"/>
      <c r="C85" s="1"/>
      <c r="D85" s="1"/>
      <c r="E85" s="1"/>
      <c r="F85" s="1"/>
    </row>
    <row r="86" spans="1:6" x14ac:dyDescent="0.3">
      <c r="A86" s="2"/>
      <c r="B86" s="1"/>
      <c r="C86" s="1"/>
      <c r="D86" s="1"/>
      <c r="E86" s="1"/>
      <c r="F86" s="1"/>
    </row>
    <row r="87" spans="1:6" x14ac:dyDescent="0.3">
      <c r="A87" s="2"/>
      <c r="B87" s="1"/>
      <c r="C87" s="1"/>
      <c r="D87" s="1"/>
      <c r="E87" s="1"/>
      <c r="F87" s="1"/>
    </row>
    <row r="88" spans="1:6" x14ac:dyDescent="0.3">
      <c r="A88" s="2"/>
      <c r="B88" s="1"/>
      <c r="C88" s="1"/>
      <c r="D88" s="1"/>
      <c r="E88" s="1"/>
      <c r="F88" s="1"/>
    </row>
    <row r="89" spans="1:6" x14ac:dyDescent="0.3">
      <c r="A89" s="2"/>
      <c r="B89" s="1"/>
      <c r="C89" s="1"/>
      <c r="D89" s="1"/>
      <c r="E89" s="1"/>
      <c r="F89" s="1"/>
    </row>
    <row r="90" spans="1:6" x14ac:dyDescent="0.3">
      <c r="A90" s="2"/>
      <c r="B90" s="1"/>
      <c r="C90" s="1"/>
      <c r="D90" s="1"/>
      <c r="E90" s="1"/>
      <c r="F90" s="1"/>
    </row>
    <row r="91" spans="1:6" x14ac:dyDescent="0.3">
      <c r="A91" s="2"/>
      <c r="B91" s="1"/>
      <c r="C91" s="1"/>
      <c r="D91" s="1"/>
      <c r="E91" s="1"/>
      <c r="F91" s="1"/>
    </row>
    <row r="92" spans="1:6" x14ac:dyDescent="0.3">
      <c r="A92" s="2"/>
      <c r="B92" s="1"/>
      <c r="C92" s="1"/>
      <c r="D92" s="1"/>
      <c r="E92" s="1"/>
      <c r="F92" s="1"/>
    </row>
    <row r="93" spans="1:6" x14ac:dyDescent="0.3">
      <c r="A93" s="2"/>
      <c r="B93" s="1"/>
      <c r="C93" s="1"/>
      <c r="D93" s="1"/>
      <c r="E93" s="1"/>
      <c r="F93" s="1"/>
    </row>
    <row r="94" spans="1:6" x14ac:dyDescent="0.3">
      <c r="A94" s="2"/>
      <c r="B94" s="1"/>
      <c r="C94" s="1"/>
      <c r="D94" s="1"/>
      <c r="E94" s="1"/>
      <c r="F94" s="1"/>
    </row>
    <row r="95" spans="1:6" x14ac:dyDescent="0.3">
      <c r="A95" s="2"/>
      <c r="B95" s="1"/>
      <c r="C95" s="1"/>
      <c r="D95" s="1"/>
      <c r="E95" s="1"/>
      <c r="F95" s="1"/>
    </row>
  </sheetData>
  <pageMargins left="0.7" right="0.7" top="0.75" bottom="0.75" header="0.3" footer="0.3"/>
  <pageSetup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566CF1-2162-4339-8508-B92509920855}">
  <dimension ref="A1:Z95"/>
  <sheetViews>
    <sheetView topLeftCell="A25" workbookViewId="0">
      <selection activeCell="H6" sqref="H6"/>
    </sheetView>
  </sheetViews>
  <sheetFormatPr defaultRowHeight="14.4" x14ac:dyDescent="0.3"/>
  <cols>
    <col min="1" max="1" width="15.5546875" customWidth="1"/>
    <col min="2" max="2" width="13.77734375" customWidth="1"/>
    <col min="3" max="3" width="12.5546875" customWidth="1"/>
    <col min="4" max="4" width="10" customWidth="1"/>
    <col min="5" max="5" width="5.77734375" customWidth="1"/>
    <col min="6" max="6" width="10.21875" customWidth="1"/>
    <col min="7" max="7" width="4.77734375" customWidth="1"/>
    <col min="8" max="8" width="32.77734375" customWidth="1"/>
    <col min="9" max="11" width="15.5546875" customWidth="1"/>
  </cols>
  <sheetData>
    <row r="1" spans="1:12" x14ac:dyDescent="0.3">
      <c r="A1" t="s">
        <v>78</v>
      </c>
      <c r="B1">
        <v>1</v>
      </c>
      <c r="L1">
        <v>1</v>
      </c>
    </row>
    <row r="2" spans="1:12" x14ac:dyDescent="0.3">
      <c r="A2" t="s">
        <v>4</v>
      </c>
      <c r="B2" t="s">
        <v>73</v>
      </c>
    </row>
    <row r="3" spans="1:12" x14ac:dyDescent="0.3">
      <c r="A3" t="s">
        <v>6</v>
      </c>
    </row>
    <row r="4" spans="1:12" x14ac:dyDescent="0.3">
      <c r="A4" t="s">
        <v>8</v>
      </c>
      <c r="B4" t="s">
        <v>243</v>
      </c>
    </row>
    <row r="5" spans="1:12" x14ac:dyDescent="0.3">
      <c r="A5" t="s">
        <v>189</v>
      </c>
      <c r="B5">
        <v>160</v>
      </c>
    </row>
    <row r="8" spans="1:12" x14ac:dyDescent="0.3">
      <c r="B8" t="s">
        <v>14</v>
      </c>
    </row>
    <row r="9" spans="1:12" x14ac:dyDescent="0.3">
      <c r="A9" s="2" t="s">
        <v>2</v>
      </c>
      <c r="B9" t="s">
        <v>242</v>
      </c>
      <c r="C9" t="s">
        <v>0</v>
      </c>
    </row>
    <row r="10" spans="1:12" x14ac:dyDescent="0.3">
      <c r="A10" s="161">
        <f>'Data Summary GPD'!A81</f>
        <v>44747</v>
      </c>
      <c r="B10" s="1">
        <f>'Data Summary GPD'!E81</f>
        <v>3881.5714285714284</v>
      </c>
      <c r="C10" s="1"/>
      <c r="D10" s="1"/>
      <c r="E10" s="1"/>
      <c r="F10" s="1"/>
    </row>
    <row r="11" spans="1:12" x14ac:dyDescent="0.3">
      <c r="A11" s="161">
        <f>'Data Summary GPD'!A82</f>
        <v>44754</v>
      </c>
      <c r="B11" s="1">
        <f>'Data Summary GPD'!E82</f>
        <v>3685.1428571428573</v>
      </c>
      <c r="C11" s="1"/>
      <c r="D11" s="1"/>
      <c r="E11" s="1"/>
      <c r="F11" s="1"/>
    </row>
    <row r="12" spans="1:12" x14ac:dyDescent="0.3">
      <c r="A12" s="161">
        <f>'Data Summary GPD'!A83</f>
        <v>44761</v>
      </c>
      <c r="B12" s="1">
        <f>'Data Summary GPD'!E83</f>
        <v>3147.5714285714284</v>
      </c>
      <c r="C12" s="1"/>
      <c r="D12" s="1"/>
      <c r="E12" s="1"/>
      <c r="F12" s="1"/>
    </row>
    <row r="13" spans="1:12" x14ac:dyDescent="0.3">
      <c r="A13" s="161">
        <f>'Data Summary GPD'!A84</f>
        <v>44768</v>
      </c>
      <c r="B13" s="1">
        <f>'Data Summary GPD'!E84</f>
        <v>14360.857142857143</v>
      </c>
      <c r="C13" s="1"/>
      <c r="D13" s="1"/>
      <c r="E13" s="1"/>
      <c r="F13" s="1"/>
    </row>
    <row r="14" spans="1:12" x14ac:dyDescent="0.3">
      <c r="A14" s="161">
        <f>'Data Summary GPD'!A85</f>
        <v>44775</v>
      </c>
      <c r="B14" s="1">
        <f>'Data Summary GPD'!E85</f>
        <v>14190.857142857143</v>
      </c>
      <c r="C14" s="1"/>
      <c r="D14" s="1"/>
      <c r="E14" s="1"/>
      <c r="F14" s="1"/>
    </row>
    <row r="15" spans="1:12" s="2" customFormat="1" x14ac:dyDescent="0.3">
      <c r="A15" s="161">
        <f>'Data Summary GPD'!A86</f>
        <v>44782</v>
      </c>
      <c r="B15" s="1">
        <f>'Data Summary GPD'!E86</f>
        <v>28014.285714285714</v>
      </c>
      <c r="C15" s="1"/>
      <c r="D15" s="1"/>
      <c r="E15" s="1"/>
      <c r="F15" s="1"/>
      <c r="G15"/>
      <c r="H15"/>
      <c r="I15"/>
      <c r="J15"/>
      <c r="K15"/>
    </row>
    <row r="16" spans="1:12" s="2" customFormat="1" x14ac:dyDescent="0.3">
      <c r="A16" s="161">
        <f>'Data Summary GPD'!A87</f>
        <v>44789</v>
      </c>
      <c r="B16" s="1">
        <f>'Data Summary GPD'!E87</f>
        <v>16123.428571428571</v>
      </c>
      <c r="C16" s="1"/>
      <c r="D16" s="1"/>
      <c r="E16" s="1"/>
      <c r="F16" s="1"/>
      <c r="H16"/>
    </row>
    <row r="17" spans="1:26" s="2" customFormat="1" x14ac:dyDescent="0.3">
      <c r="A17" s="161">
        <f>'Data Summary GPD'!A88</f>
        <v>44796</v>
      </c>
      <c r="B17" s="1">
        <f>'Data Summary GPD'!E88</f>
        <v>17779.142857142859</v>
      </c>
      <c r="C17" s="1"/>
      <c r="D17" s="1"/>
      <c r="E17" s="1"/>
      <c r="F17" s="1"/>
      <c r="H17"/>
    </row>
    <row r="18" spans="1:26" s="2" customFormat="1" x14ac:dyDescent="0.3">
      <c r="A18" s="161">
        <f>'Data Summary GPD'!A89</f>
        <v>44803</v>
      </c>
      <c r="B18" s="1">
        <f>'Data Summary GPD'!E89</f>
        <v>9564.1428571428569</v>
      </c>
      <c r="C18" s="1"/>
      <c r="D18" s="1"/>
      <c r="E18" s="1"/>
      <c r="F18" s="1"/>
      <c r="H18"/>
    </row>
    <row r="19" spans="1:26" s="2" customFormat="1" x14ac:dyDescent="0.3">
      <c r="A19" s="161">
        <f>'Data Summary GPD'!A90</f>
        <v>44810</v>
      </c>
      <c r="B19" s="1">
        <f>'Data Summary GPD'!E90</f>
        <v>9314.7142857142862</v>
      </c>
      <c r="C19" s="1"/>
      <c r="D19" s="1"/>
      <c r="E19" s="1"/>
      <c r="F19" s="1"/>
      <c r="H19"/>
    </row>
    <row r="20" spans="1:26" s="2" customFormat="1" x14ac:dyDescent="0.3">
      <c r="A20" s="161">
        <f>'Data Summary GPD'!A91</f>
        <v>44817</v>
      </c>
      <c r="B20" s="1">
        <f>'Data Summary GPD'!E91</f>
        <v>5501</v>
      </c>
      <c r="C20" s="1"/>
      <c r="D20" s="1"/>
      <c r="E20" s="1"/>
      <c r="F20" s="1"/>
      <c r="H20"/>
    </row>
    <row r="21" spans="1:26" x14ac:dyDescent="0.3">
      <c r="A21" s="161">
        <f>'Data Summary GPD'!A92</f>
        <v>44824</v>
      </c>
      <c r="B21" s="1">
        <f>'Data Summary GPD'!E92</f>
        <v>5817.5714285714284</v>
      </c>
      <c r="C21" s="1"/>
      <c r="D21" s="1"/>
      <c r="E21" s="1"/>
      <c r="F21" s="1"/>
      <c r="G21" s="2"/>
      <c r="I21" s="2"/>
      <c r="J21" s="2"/>
      <c r="K21" s="2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x14ac:dyDescent="0.3">
      <c r="A22" s="161">
        <f>'Data Summary GPD'!A93</f>
        <v>44831</v>
      </c>
      <c r="B22" s="1">
        <f>'Data Summary GPD'!E93</f>
        <v>5259.4285714285716</v>
      </c>
      <c r="C22" s="1"/>
      <c r="D22" s="1"/>
      <c r="E22" s="1"/>
      <c r="F22" s="1"/>
      <c r="K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x14ac:dyDescent="0.3">
      <c r="A23" s="161">
        <f>'Data Summary GPD'!A94</f>
        <v>44838</v>
      </c>
      <c r="B23" s="1">
        <f>'Data Summary GPD'!E94</f>
        <v>15014.285714285714</v>
      </c>
      <c r="C23" s="1"/>
      <c r="D23" s="1"/>
      <c r="E23" s="1"/>
      <c r="F23" s="1"/>
      <c r="G23" s="1"/>
      <c r="H23" s="1"/>
      <c r="I23" s="1"/>
      <c r="J23" s="1"/>
      <c r="K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x14ac:dyDescent="0.3">
      <c r="A24" s="161">
        <f>'Data Summary GPD'!A95</f>
        <v>44845</v>
      </c>
      <c r="B24" s="1">
        <f>'Data Summary GPD'!E95</f>
        <v>585.85714285714289</v>
      </c>
      <c r="C24" s="1"/>
      <c r="D24" s="1"/>
      <c r="E24" s="1"/>
      <c r="F24" s="1"/>
      <c r="G24" s="1"/>
      <c r="H24" s="1"/>
      <c r="I24" s="1"/>
      <c r="J24" s="1"/>
      <c r="K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x14ac:dyDescent="0.3">
      <c r="A25" s="161">
        <f>'Data Summary GPD'!A96</f>
        <v>44852</v>
      </c>
      <c r="B25" s="1">
        <f>'Data Summary GPD'!E96</f>
        <v>-1016</v>
      </c>
      <c r="C25" s="1"/>
      <c r="D25" s="1"/>
      <c r="E25" s="1"/>
      <c r="F25" s="1"/>
      <c r="G25" s="1"/>
      <c r="H25" s="1"/>
      <c r="I25" s="1"/>
      <c r="J25" s="1"/>
      <c r="K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4.1" customHeight="1" x14ac:dyDescent="0.3">
      <c r="A26" s="161">
        <f>'Data Summary GPD'!A97</f>
        <v>44859</v>
      </c>
      <c r="B26" s="1">
        <f>'Data Summary GPD'!E97</f>
        <v>4484.4285714285716</v>
      </c>
      <c r="C26" s="1"/>
      <c r="D26" s="1"/>
      <c r="E26" s="1"/>
      <c r="F26" s="1"/>
      <c r="I26" s="1"/>
      <c r="J26" s="1"/>
      <c r="K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x14ac:dyDescent="0.3">
      <c r="A27" s="161">
        <f>'Data Summary GPD'!A98</f>
        <v>44866</v>
      </c>
      <c r="B27" s="1">
        <f>'Data Summary GPD'!E98</f>
        <v>4511.8571428571431</v>
      </c>
      <c r="C27" s="1"/>
      <c r="D27" s="1"/>
      <c r="E27" s="1"/>
      <c r="F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x14ac:dyDescent="0.3">
      <c r="A28" s="161">
        <f>'Data Summary GPD'!A99</f>
        <v>44873</v>
      </c>
      <c r="B28" s="1">
        <f>'Data Summary GPD'!E99</f>
        <v>4257.7142857142853</v>
      </c>
      <c r="C28" s="1"/>
      <c r="D28" s="1"/>
      <c r="E28" s="1"/>
      <c r="F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x14ac:dyDescent="0.3">
      <c r="A29" s="161">
        <f>'Data Summary GPD'!A100</f>
        <v>44880</v>
      </c>
      <c r="B29" s="1">
        <f>'Data Summary GPD'!E100</f>
        <v>4219</v>
      </c>
      <c r="C29" s="1"/>
      <c r="D29" s="1"/>
      <c r="E29" s="1"/>
      <c r="F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x14ac:dyDescent="0.3">
      <c r="A30" s="161">
        <f>'Data Summary GPD'!A101</f>
        <v>44887</v>
      </c>
      <c r="B30" s="1">
        <f>'Data Summary GPD'!E101</f>
        <v>4300.5714285714284</v>
      </c>
      <c r="C30" s="1"/>
      <c r="D30" s="1"/>
      <c r="E30" s="1"/>
      <c r="F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x14ac:dyDescent="0.3">
      <c r="A31" s="161">
        <f>'Data Summary GPD'!A102</f>
        <v>44894</v>
      </c>
      <c r="B31" s="1">
        <f>'Data Summary GPD'!E102</f>
        <v>3549.5714285714284</v>
      </c>
      <c r="C31" s="1"/>
      <c r="D31" s="1"/>
      <c r="E31" s="1"/>
      <c r="F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x14ac:dyDescent="0.3">
      <c r="A32" s="161">
        <f>'Data Summary GPD'!A103</f>
        <v>44901</v>
      </c>
      <c r="B32" s="1">
        <f>'Data Summary GPD'!E103</f>
        <v>2843</v>
      </c>
      <c r="C32" s="1"/>
      <c r="D32" s="1"/>
      <c r="E32" s="1"/>
      <c r="F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6" x14ac:dyDescent="0.3">
      <c r="A33" s="161">
        <f>'Data Summary GPD'!A104</f>
        <v>44908</v>
      </c>
      <c r="B33" s="1">
        <f>'Data Summary GPD'!E104</f>
        <v>3008.4285714285716</v>
      </c>
      <c r="C33" s="1"/>
      <c r="D33" s="1"/>
      <c r="E33" s="1"/>
      <c r="F33" s="1"/>
    </row>
    <row r="34" spans="1:6" x14ac:dyDescent="0.3">
      <c r="A34" s="161">
        <f>'Data Summary GPD'!A105</f>
        <v>44915</v>
      </c>
      <c r="B34" s="1">
        <f>'Data Summary GPD'!E105</f>
        <v>5555.5714285714284</v>
      </c>
      <c r="C34" s="1"/>
      <c r="D34" s="1"/>
      <c r="E34" s="1"/>
      <c r="F34" s="1"/>
    </row>
    <row r="35" spans="1:6" x14ac:dyDescent="0.3">
      <c r="A35" s="161">
        <f>'Data Summary GPD'!A106</f>
        <v>44922</v>
      </c>
      <c r="B35" s="1">
        <f>'Data Summary GPD'!E106</f>
        <v>1808.8571428571429</v>
      </c>
      <c r="C35" s="1"/>
      <c r="D35" s="1"/>
      <c r="E35" s="1"/>
      <c r="F35" s="1"/>
    </row>
    <row r="36" spans="1:6" x14ac:dyDescent="0.3">
      <c r="A36" s="161">
        <f>'Data Summary GPD'!A107</f>
        <v>44929</v>
      </c>
      <c r="B36" s="1">
        <f>'Data Summary GPD'!E107</f>
        <v>1762.1428571428571</v>
      </c>
      <c r="C36" s="1"/>
      <c r="D36" s="1"/>
      <c r="E36" s="1"/>
      <c r="F36" s="1"/>
    </row>
    <row r="37" spans="1:6" x14ac:dyDescent="0.3">
      <c r="A37" s="161">
        <f>'Data Summary GPD'!A108</f>
        <v>44937</v>
      </c>
      <c r="B37" s="1">
        <f>'Data Summary GPD'!E108</f>
        <v>3706.125</v>
      </c>
      <c r="C37" s="1"/>
      <c r="D37" s="1"/>
      <c r="E37" s="1"/>
      <c r="F37" s="1"/>
    </row>
    <row r="38" spans="1:6" x14ac:dyDescent="0.3">
      <c r="A38" s="161">
        <f>'Data Summary GPD'!A109</f>
        <v>44944</v>
      </c>
      <c r="B38" s="1">
        <f>'Data Summary GPD'!E109</f>
        <v>-1962</v>
      </c>
      <c r="C38" s="1"/>
      <c r="D38" s="1"/>
      <c r="E38" s="1"/>
      <c r="F38" s="1"/>
    </row>
    <row r="39" spans="1:6" x14ac:dyDescent="0.3">
      <c r="A39" s="161">
        <f>'Data Summary GPD'!A110</f>
        <v>44950</v>
      </c>
      <c r="B39" s="1">
        <f>'Data Summary GPD'!E110</f>
        <v>2896.3333333333335</v>
      </c>
      <c r="C39" s="1"/>
      <c r="D39" s="1"/>
      <c r="E39" s="1"/>
      <c r="F39" s="1"/>
    </row>
    <row r="40" spans="1:6" x14ac:dyDescent="0.3">
      <c r="A40" s="161">
        <f>'Data Summary GPD'!A111</f>
        <v>44957</v>
      </c>
      <c r="B40" s="1">
        <f>'Data Summary GPD'!E111</f>
        <v>11283.571428571429</v>
      </c>
      <c r="C40" s="1"/>
      <c r="D40" s="1"/>
      <c r="E40" s="1"/>
      <c r="F40" s="1"/>
    </row>
    <row r="41" spans="1:6" x14ac:dyDescent="0.3">
      <c r="A41" s="161">
        <f>'Data Summary GPD'!A112</f>
        <v>44964</v>
      </c>
      <c r="B41" s="1">
        <f>'Data Summary GPD'!E112</f>
        <v>5115.5714285714284</v>
      </c>
      <c r="C41" s="1"/>
      <c r="D41" s="1"/>
      <c r="E41" s="1"/>
      <c r="F41" s="1"/>
    </row>
    <row r="42" spans="1:6" x14ac:dyDescent="0.3">
      <c r="A42" s="161">
        <f>'Data Summary GPD'!A113</f>
        <v>44971</v>
      </c>
      <c r="B42" s="1">
        <f>'Data Summary GPD'!E113</f>
        <v>1741.1428571428571</v>
      </c>
      <c r="C42" s="1"/>
      <c r="D42" s="1"/>
      <c r="E42" s="1"/>
      <c r="F42" s="1"/>
    </row>
    <row r="43" spans="1:6" x14ac:dyDescent="0.3">
      <c r="A43" s="161">
        <f>'Data Summary GPD'!A114</f>
        <v>44978</v>
      </c>
      <c r="B43" s="1">
        <f>'Data Summary GPD'!E114</f>
        <v>5606</v>
      </c>
      <c r="C43" s="1"/>
      <c r="D43" s="1"/>
      <c r="E43" s="1"/>
      <c r="F43" s="1"/>
    </row>
    <row r="44" spans="1:6" x14ac:dyDescent="0.3">
      <c r="A44" s="161">
        <f>'Data Summary GPD'!A115</f>
        <v>44985</v>
      </c>
      <c r="B44" s="1">
        <f>'Data Summary GPD'!E115</f>
        <v>4096.7142857142853</v>
      </c>
      <c r="C44" s="1"/>
      <c r="D44" s="1"/>
      <c r="E44" s="1"/>
      <c r="F44" s="1"/>
    </row>
    <row r="45" spans="1:6" x14ac:dyDescent="0.3">
      <c r="A45" s="161">
        <f>'Data Summary GPD'!A116</f>
        <v>44992</v>
      </c>
      <c r="B45" s="1">
        <f>'Data Summary GPD'!E116</f>
        <v>4261.5714285714284</v>
      </c>
      <c r="C45" s="1"/>
      <c r="D45" s="1"/>
      <c r="E45" s="1"/>
      <c r="F45" s="1"/>
    </row>
    <row r="46" spans="1:6" x14ac:dyDescent="0.3">
      <c r="A46" s="161">
        <f>'Data Summary GPD'!A117</f>
        <v>45001</v>
      </c>
      <c r="B46" s="1">
        <f>'Data Summary GPD'!E117</f>
        <v>5313.333333333333</v>
      </c>
      <c r="C46" s="1"/>
      <c r="D46" s="1"/>
      <c r="E46" s="1"/>
      <c r="F46" s="1"/>
    </row>
    <row r="47" spans="1:6" x14ac:dyDescent="0.3">
      <c r="A47" s="161">
        <f>'Data Summary GPD'!A118</f>
        <v>45007</v>
      </c>
      <c r="B47" s="1">
        <f>'Data Summary GPD'!E118</f>
        <v>4000.1666666666665</v>
      </c>
      <c r="C47" s="1"/>
      <c r="D47" s="1"/>
      <c r="E47" s="1"/>
      <c r="F47" s="1"/>
    </row>
    <row r="48" spans="1:6" x14ac:dyDescent="0.3">
      <c r="A48" s="161">
        <f>'Data Summary GPD'!A119</f>
        <v>45013</v>
      </c>
      <c r="B48" s="1">
        <f>'Data Summary GPD'!E119</f>
        <v>4711.333333333333</v>
      </c>
      <c r="C48" s="1"/>
      <c r="D48" s="1"/>
      <c r="E48" s="1"/>
      <c r="F48" s="1"/>
    </row>
    <row r="49" spans="1:6" x14ac:dyDescent="0.3">
      <c r="A49" s="161">
        <f>'Data Summary GPD'!A120</f>
        <v>45020</v>
      </c>
      <c r="B49" s="1">
        <f>'Data Summary GPD'!E120</f>
        <v>0</v>
      </c>
      <c r="C49" s="1"/>
      <c r="D49" s="1"/>
      <c r="E49" s="1"/>
      <c r="F49" s="1"/>
    </row>
    <row r="50" spans="1:6" x14ac:dyDescent="0.3">
      <c r="A50" s="161">
        <f>'Data Summary GPD'!A121</f>
        <v>45027</v>
      </c>
      <c r="B50" s="1">
        <f>'Data Summary GPD'!E121</f>
        <v>0</v>
      </c>
      <c r="C50" s="1"/>
      <c r="D50" s="1"/>
      <c r="E50" s="1"/>
      <c r="F50" s="1"/>
    </row>
    <row r="51" spans="1:6" x14ac:dyDescent="0.3">
      <c r="A51" s="161">
        <f>'Data Summary GPD'!A122</f>
        <v>45034</v>
      </c>
      <c r="B51" s="1">
        <f>'Data Summary GPD'!E122</f>
        <v>100.14285714285714</v>
      </c>
      <c r="C51" s="1"/>
      <c r="D51" s="1"/>
      <c r="E51" s="1"/>
      <c r="F51" s="1"/>
    </row>
    <row r="52" spans="1:6" x14ac:dyDescent="0.3">
      <c r="A52" s="161">
        <f>'Data Summary GPD'!A123</f>
        <v>45041</v>
      </c>
      <c r="B52" s="1">
        <f>'Data Summary GPD'!E123</f>
        <v>1344.2857142857142</v>
      </c>
      <c r="C52" s="1"/>
      <c r="D52" s="1"/>
      <c r="E52" s="1"/>
      <c r="F52" s="1"/>
    </row>
    <row r="53" spans="1:6" x14ac:dyDescent="0.3">
      <c r="A53" s="161">
        <f>'Data Summary GPD'!A124</f>
        <v>45048</v>
      </c>
      <c r="B53" s="1">
        <f>'Data Summary GPD'!E124</f>
        <v>3107.7142857142858</v>
      </c>
      <c r="C53" s="1"/>
      <c r="D53" s="1"/>
      <c r="E53" s="1"/>
      <c r="F53" s="1"/>
    </row>
    <row r="54" spans="1:6" x14ac:dyDescent="0.3">
      <c r="A54" s="161">
        <f>'Data Summary GPD'!A125</f>
        <v>45055</v>
      </c>
      <c r="B54" s="1">
        <f>'Data Summary GPD'!E125</f>
        <v>13881</v>
      </c>
      <c r="C54" s="1"/>
      <c r="D54" s="1"/>
      <c r="E54" s="1"/>
      <c r="F54" s="1"/>
    </row>
    <row r="55" spans="1:6" x14ac:dyDescent="0.3">
      <c r="A55" s="161">
        <f>'Data Summary GPD'!A126</f>
        <v>45062</v>
      </c>
      <c r="B55" s="1">
        <f>'Data Summary GPD'!E126</f>
        <v>3122.1428571428573</v>
      </c>
      <c r="C55" s="1"/>
      <c r="D55" s="1"/>
      <c r="E55" s="1"/>
      <c r="F55" s="1"/>
    </row>
    <row r="56" spans="1:6" x14ac:dyDescent="0.3">
      <c r="A56" s="161">
        <f>'Data Summary GPD'!A127</f>
        <v>45069</v>
      </c>
      <c r="B56" s="1">
        <f>'Data Summary GPD'!E127</f>
        <v>-28789.428571428572</v>
      </c>
      <c r="C56" s="1"/>
      <c r="D56" s="1"/>
      <c r="E56" s="1"/>
      <c r="F56" s="1"/>
    </row>
    <row r="57" spans="1:6" x14ac:dyDescent="0.3">
      <c r="A57" s="161">
        <f>'Data Summary GPD'!A128</f>
        <v>45076</v>
      </c>
      <c r="B57" s="1">
        <f>'Data Summary GPD'!E128</f>
        <v>14027.857142857143</v>
      </c>
      <c r="C57" s="1"/>
      <c r="D57" s="1"/>
      <c r="E57" s="1"/>
      <c r="F57" s="1"/>
    </row>
    <row r="58" spans="1:6" x14ac:dyDescent="0.3">
      <c r="A58" s="161">
        <f>'Data Summary GPD'!A129</f>
        <v>45083</v>
      </c>
      <c r="B58" s="1">
        <f>'Data Summary GPD'!E129</f>
        <v>13904.714285714286</v>
      </c>
      <c r="C58" s="1"/>
      <c r="D58" s="1"/>
      <c r="E58" s="1"/>
      <c r="F58" s="1"/>
    </row>
    <row r="59" spans="1:6" x14ac:dyDescent="0.3">
      <c r="A59" s="161">
        <f>'Data Summary GPD'!A130</f>
        <v>45090</v>
      </c>
      <c r="B59" s="1">
        <f>'Data Summary GPD'!E130</f>
        <v>14652.428571428571</v>
      </c>
      <c r="C59" s="1"/>
      <c r="D59" s="1"/>
      <c r="E59" s="1"/>
      <c r="F59" s="1"/>
    </row>
    <row r="60" spans="1:6" x14ac:dyDescent="0.3">
      <c r="A60" s="161">
        <f>'Data Summary GPD'!A131</f>
        <v>45095</v>
      </c>
      <c r="B60" s="1">
        <f>'Data Summary GPD'!E131</f>
        <v>2817.2</v>
      </c>
      <c r="C60" s="1"/>
      <c r="D60" s="1"/>
      <c r="E60" s="1"/>
      <c r="F60" s="1"/>
    </row>
    <row r="61" spans="1:6" x14ac:dyDescent="0.3">
      <c r="A61" s="161">
        <f>'Data Summary GPD'!A132</f>
        <v>45111</v>
      </c>
      <c r="B61" s="1">
        <f>'Data Summary GPD'!E132</f>
        <v>7628.875</v>
      </c>
      <c r="C61" s="1"/>
      <c r="D61" s="1"/>
      <c r="E61" s="1"/>
      <c r="F61" s="1"/>
    </row>
    <row r="62" spans="1:6" x14ac:dyDescent="0.3">
      <c r="A62" s="161">
        <f>'Data Summary GPD'!A133</f>
        <v>45119</v>
      </c>
      <c r="B62" s="1">
        <f>'Data Summary GPD'!E133</f>
        <v>-12337.375</v>
      </c>
      <c r="C62" s="1"/>
      <c r="D62" s="1"/>
      <c r="E62" s="1"/>
      <c r="F62" s="1"/>
    </row>
    <row r="63" spans="1:6" x14ac:dyDescent="0.3">
      <c r="A63" s="161">
        <f>'Data Summary GPD'!A134</f>
        <v>45125</v>
      </c>
      <c r="B63" s="1">
        <f>'Data Summary GPD'!E134</f>
        <v>2147.6666666666665</v>
      </c>
      <c r="C63" s="1"/>
      <c r="D63" s="1"/>
      <c r="E63" s="1"/>
      <c r="F63" s="1"/>
    </row>
    <row r="64" spans="1:6" x14ac:dyDescent="0.3">
      <c r="A64" s="161">
        <f>'Data Summary GPD'!A135</f>
        <v>45132</v>
      </c>
      <c r="B64" s="1">
        <f>'Data Summary GPD'!E135</f>
        <v>0</v>
      </c>
      <c r="C64" s="1"/>
      <c r="D64" s="1"/>
      <c r="E64" s="1"/>
      <c r="F64" s="1"/>
    </row>
    <row r="65" spans="1:6" x14ac:dyDescent="0.3">
      <c r="A65" s="161">
        <f>'Data Summary GPD'!A136</f>
        <v>45139</v>
      </c>
      <c r="B65" s="1">
        <f>'Data Summary GPD'!E136</f>
        <v>13783.714285714286</v>
      </c>
      <c r="C65" s="1"/>
      <c r="D65" s="1"/>
      <c r="E65" s="1"/>
      <c r="F65" s="1"/>
    </row>
    <row r="66" spans="1:6" x14ac:dyDescent="0.3">
      <c r="A66" s="161">
        <f>'Data Summary GPD'!A137</f>
        <v>45146</v>
      </c>
      <c r="B66" s="1">
        <f>'Data Summary GPD'!E137</f>
        <v>5626.1428571428569</v>
      </c>
      <c r="C66" s="1"/>
      <c r="D66" s="1"/>
      <c r="E66" s="1"/>
      <c r="F66" s="1"/>
    </row>
    <row r="67" spans="1:6" x14ac:dyDescent="0.3">
      <c r="A67" s="161">
        <f>'Data Summary GPD'!A138</f>
        <v>45160</v>
      </c>
      <c r="B67" s="1">
        <f>'Data Summary GPD'!E138</f>
        <v>5839.5</v>
      </c>
      <c r="C67" s="1"/>
      <c r="D67" s="1"/>
      <c r="E67" s="1"/>
      <c r="F67" s="1"/>
    </row>
    <row r="68" spans="1:6" x14ac:dyDescent="0.3">
      <c r="A68" s="161">
        <f>'Data Summary GPD'!A139</f>
        <v>45167</v>
      </c>
      <c r="B68" s="1">
        <f>'Data Summary GPD'!E139</f>
        <v>3709</v>
      </c>
      <c r="C68" s="1"/>
      <c r="D68" s="1"/>
      <c r="E68" s="1"/>
      <c r="F68" s="1"/>
    </row>
    <row r="69" spans="1:6" x14ac:dyDescent="0.3">
      <c r="A69" s="161">
        <f>'Data Summary GPD'!A140</f>
        <v>45174</v>
      </c>
      <c r="B69" s="1">
        <f>'Data Summary GPD'!E140</f>
        <v>4077.1428571428573</v>
      </c>
      <c r="C69" s="1"/>
      <c r="D69" s="1"/>
      <c r="E69" s="1"/>
      <c r="F69" s="1"/>
    </row>
    <row r="70" spans="1:6" x14ac:dyDescent="0.3">
      <c r="A70" s="161">
        <f>'Data Summary GPD'!A141</f>
        <v>45181</v>
      </c>
      <c r="B70" s="1">
        <f>'Data Summary GPD'!E141</f>
        <v>3744</v>
      </c>
      <c r="C70" s="1"/>
      <c r="D70" s="1"/>
      <c r="E70" s="1"/>
      <c r="F70" s="1"/>
    </row>
    <row r="71" spans="1:6" x14ac:dyDescent="0.3">
      <c r="A71" s="161">
        <f>'Data Summary GPD'!A142</f>
        <v>45188</v>
      </c>
      <c r="B71" s="1">
        <f>'Data Summary GPD'!E142</f>
        <v>9267.2857142857138</v>
      </c>
      <c r="C71" s="1"/>
      <c r="D71" s="1"/>
      <c r="E71" s="1"/>
      <c r="F71" s="1"/>
    </row>
    <row r="72" spans="1:6" x14ac:dyDescent="0.3">
      <c r="A72" s="161">
        <f>'Data Summary GPD'!A143</f>
        <v>45195</v>
      </c>
      <c r="B72" s="1">
        <f>'Data Summary GPD'!E143</f>
        <v>-3227.4285714285716</v>
      </c>
      <c r="C72" s="1"/>
      <c r="D72" s="1"/>
      <c r="E72" s="1"/>
      <c r="F72" s="1"/>
    </row>
    <row r="73" spans="1:6" x14ac:dyDescent="0.3">
      <c r="A73" s="161">
        <f>'Data Summary GPD'!A144</f>
        <v>45202</v>
      </c>
      <c r="B73" s="1">
        <f>'Data Summary GPD'!E144</f>
        <v>0</v>
      </c>
      <c r="C73" s="1"/>
      <c r="D73" s="1"/>
      <c r="E73" s="1"/>
      <c r="F73" s="1"/>
    </row>
    <row r="74" spans="1:6" x14ac:dyDescent="0.3">
      <c r="A74" s="161">
        <f>'Data Summary GPD'!A145</f>
        <v>45210</v>
      </c>
      <c r="B74" s="1">
        <f>'Data Summary GPD'!E145</f>
        <v>0</v>
      </c>
      <c r="C74" s="1"/>
      <c r="D74" s="1"/>
      <c r="E74" s="1"/>
      <c r="F74" s="1"/>
    </row>
    <row r="75" spans="1:6" x14ac:dyDescent="0.3">
      <c r="A75" s="161">
        <f>'Data Summary GPD'!A146</f>
        <v>45211</v>
      </c>
      <c r="B75" s="1">
        <f>'Data Summary GPD'!E146</f>
        <v>0</v>
      </c>
      <c r="C75" s="1"/>
      <c r="D75" s="1"/>
      <c r="E75" s="1"/>
      <c r="F75" s="1"/>
    </row>
    <row r="76" spans="1:6" x14ac:dyDescent="0.3">
      <c r="A76" s="161">
        <f>'Data Summary GPD'!A147</f>
        <v>45217</v>
      </c>
      <c r="B76" s="1">
        <f>'Data Summary GPD'!E147</f>
        <v>0</v>
      </c>
      <c r="C76" s="1"/>
      <c r="D76" s="1"/>
      <c r="E76" s="1"/>
      <c r="F76" s="1"/>
    </row>
    <row r="77" spans="1:6" x14ac:dyDescent="0.3">
      <c r="A77" s="161">
        <f>'Data Summary GPD'!A148</f>
        <v>45225</v>
      </c>
      <c r="B77" s="1">
        <f>'Data Summary GPD'!E148</f>
        <v>0</v>
      </c>
      <c r="C77" s="1"/>
      <c r="D77" s="1"/>
      <c r="E77" s="1"/>
      <c r="F77" s="1"/>
    </row>
    <row r="78" spans="1:6" x14ac:dyDescent="0.3">
      <c r="A78" s="161">
        <f>'Data Summary GPD'!A149</f>
        <v>45230</v>
      </c>
      <c r="B78" s="1">
        <f>'Data Summary GPD'!E149</f>
        <v>0</v>
      </c>
      <c r="C78" s="1"/>
      <c r="D78" s="1"/>
      <c r="E78" s="1"/>
      <c r="F78" s="1"/>
    </row>
    <row r="79" spans="1:6" x14ac:dyDescent="0.3">
      <c r="A79" s="161">
        <f>'Data Summary GPD'!A150</f>
        <v>45237</v>
      </c>
      <c r="B79" s="1">
        <f>'Data Summary GPD'!E150</f>
        <v>-0.2857142857142857</v>
      </c>
      <c r="C79" s="1"/>
      <c r="D79" s="1"/>
      <c r="E79" s="1"/>
      <c r="F79" s="1"/>
    </row>
    <row r="80" spans="1:6" x14ac:dyDescent="0.3">
      <c r="A80" s="161">
        <f>'Data Summary GPD'!A151</f>
        <v>45244</v>
      </c>
      <c r="B80" s="1">
        <f>'Data Summary GPD'!E151</f>
        <v>0.14285714285714285</v>
      </c>
      <c r="C80" s="1"/>
      <c r="D80" s="1"/>
      <c r="E80" s="1"/>
      <c r="F80" s="1"/>
    </row>
    <row r="81" spans="1:6" x14ac:dyDescent="0.3">
      <c r="A81" s="161">
        <f>'Data Summary GPD'!A152</f>
        <v>45251</v>
      </c>
      <c r="B81" s="1">
        <f>'Data Summary GPD'!E152</f>
        <v>0.14285714285714285</v>
      </c>
      <c r="C81" s="1"/>
      <c r="D81" s="1"/>
      <c r="E81" s="1"/>
      <c r="F81" s="1"/>
    </row>
    <row r="82" spans="1:6" x14ac:dyDescent="0.3">
      <c r="A82" s="2"/>
      <c r="B82" s="1"/>
      <c r="C82" s="1"/>
      <c r="D82" s="1"/>
      <c r="E82" s="1"/>
      <c r="F82" s="1"/>
    </row>
    <row r="83" spans="1:6" x14ac:dyDescent="0.3">
      <c r="A83" s="2"/>
      <c r="B83" s="1"/>
      <c r="C83" s="1"/>
      <c r="D83" s="1"/>
      <c r="E83" s="1"/>
      <c r="F83" s="1"/>
    </row>
    <row r="84" spans="1:6" x14ac:dyDescent="0.3">
      <c r="A84" s="2"/>
      <c r="B84" s="1"/>
      <c r="C84" s="1"/>
      <c r="D84" s="1"/>
      <c r="E84" s="1"/>
      <c r="F84" s="1"/>
    </row>
    <row r="85" spans="1:6" x14ac:dyDescent="0.3">
      <c r="A85" s="2"/>
      <c r="B85" s="1"/>
      <c r="C85" s="1"/>
      <c r="D85" s="1"/>
      <c r="E85" s="1"/>
      <c r="F85" s="1"/>
    </row>
    <row r="86" spans="1:6" x14ac:dyDescent="0.3">
      <c r="A86" s="2"/>
      <c r="B86" s="1"/>
      <c r="C86" s="1"/>
      <c r="D86" s="1"/>
      <c r="E86" s="1"/>
      <c r="F86" s="1"/>
    </row>
    <row r="87" spans="1:6" x14ac:dyDescent="0.3">
      <c r="A87" s="2"/>
      <c r="B87" s="1"/>
      <c r="C87" s="1"/>
      <c r="D87" s="1"/>
      <c r="E87" s="1"/>
      <c r="F87" s="1"/>
    </row>
    <row r="88" spans="1:6" x14ac:dyDescent="0.3">
      <c r="A88" s="2"/>
      <c r="B88" s="1"/>
      <c r="C88" s="1"/>
      <c r="D88" s="1"/>
      <c r="E88" s="1"/>
      <c r="F88" s="1"/>
    </row>
    <row r="89" spans="1:6" x14ac:dyDescent="0.3">
      <c r="A89" s="2"/>
      <c r="B89" s="1"/>
      <c r="C89" s="1"/>
      <c r="D89" s="1"/>
      <c r="E89" s="1"/>
      <c r="F89" s="1"/>
    </row>
    <row r="90" spans="1:6" x14ac:dyDescent="0.3">
      <c r="A90" s="2"/>
      <c r="B90" s="1"/>
      <c r="C90" s="1"/>
      <c r="D90" s="1"/>
      <c r="E90" s="1"/>
      <c r="F90" s="1"/>
    </row>
    <row r="91" spans="1:6" x14ac:dyDescent="0.3">
      <c r="A91" s="2"/>
      <c r="B91" s="1"/>
      <c r="C91" s="1"/>
      <c r="D91" s="1"/>
      <c r="E91" s="1"/>
      <c r="F91" s="1"/>
    </row>
    <row r="92" spans="1:6" x14ac:dyDescent="0.3">
      <c r="A92" s="2"/>
      <c r="B92" s="1"/>
      <c r="C92" s="1"/>
      <c r="D92" s="1"/>
      <c r="E92" s="1"/>
      <c r="F92" s="1"/>
    </row>
    <row r="93" spans="1:6" x14ac:dyDescent="0.3">
      <c r="A93" s="2"/>
      <c r="B93" s="1"/>
      <c r="C93" s="1"/>
      <c r="D93" s="1"/>
      <c r="E93" s="1"/>
      <c r="F93" s="1"/>
    </row>
    <row r="94" spans="1:6" x14ac:dyDescent="0.3">
      <c r="A94" s="2"/>
      <c r="B94" s="1"/>
      <c r="C94" s="1"/>
      <c r="D94" s="1"/>
      <c r="E94" s="1"/>
      <c r="F94" s="1"/>
    </row>
    <row r="95" spans="1:6" x14ac:dyDescent="0.3">
      <c r="A95" s="2"/>
      <c r="B95" s="1"/>
      <c r="C95" s="1"/>
      <c r="D95" s="1"/>
      <c r="E95" s="1"/>
      <c r="F95" s="1"/>
    </row>
  </sheetData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F42156-AD30-42D1-A98E-F9313508FC33}">
  <dimension ref="A1:Z99"/>
  <sheetViews>
    <sheetView zoomScale="55" zoomScaleNormal="55" workbookViewId="0">
      <selection activeCell="E4" sqref="E4"/>
    </sheetView>
  </sheetViews>
  <sheetFormatPr defaultRowHeight="14.4" x14ac:dyDescent="0.3"/>
  <cols>
    <col min="1" max="1" width="15.5546875" customWidth="1"/>
    <col min="2" max="2" width="13.77734375" customWidth="1"/>
    <col min="3" max="3" width="12.5546875" customWidth="1"/>
    <col min="4" max="4" width="10" customWidth="1"/>
    <col min="5" max="5" width="5.77734375" customWidth="1"/>
    <col min="6" max="6" width="10.21875" customWidth="1"/>
    <col min="7" max="7" width="4.77734375" customWidth="1"/>
    <col min="8" max="8" width="32.77734375" customWidth="1"/>
    <col min="9" max="11" width="15.5546875" customWidth="1"/>
  </cols>
  <sheetData>
    <row r="1" spans="1:12" x14ac:dyDescent="0.3">
      <c r="A1" t="s">
        <v>16</v>
      </c>
      <c r="B1">
        <v>1</v>
      </c>
      <c r="L1">
        <v>1</v>
      </c>
    </row>
    <row r="2" spans="1:12" x14ac:dyDescent="0.3">
      <c r="A2" t="s">
        <v>4</v>
      </c>
      <c r="B2" t="s">
        <v>25</v>
      </c>
      <c r="D2" t="s">
        <v>189</v>
      </c>
      <c r="E2" t="s">
        <v>275</v>
      </c>
    </row>
    <row r="3" spans="1:12" x14ac:dyDescent="0.3">
      <c r="A3" t="s">
        <v>6</v>
      </c>
      <c r="B3" t="s">
        <v>7</v>
      </c>
      <c r="D3" t="s">
        <v>276</v>
      </c>
      <c r="E3" t="s">
        <v>101</v>
      </c>
    </row>
    <row r="4" spans="1:12" x14ac:dyDescent="0.3">
      <c r="A4" t="s">
        <v>8</v>
      </c>
      <c r="B4" t="s">
        <v>39</v>
      </c>
      <c r="D4" t="s">
        <v>277</v>
      </c>
      <c r="E4" t="s">
        <v>96</v>
      </c>
    </row>
    <row r="5" spans="1:12" x14ac:dyDescent="0.3">
      <c r="B5" t="s">
        <v>14</v>
      </c>
    </row>
    <row r="6" spans="1:12" x14ac:dyDescent="0.3">
      <c r="A6" s="2" t="s">
        <v>2</v>
      </c>
      <c r="B6" t="s">
        <v>12</v>
      </c>
      <c r="C6" t="s">
        <v>13</v>
      </c>
      <c r="D6" t="s">
        <v>9</v>
      </c>
      <c r="E6" t="s">
        <v>1</v>
      </c>
      <c r="F6" t="s">
        <v>10</v>
      </c>
      <c r="H6" t="s">
        <v>0</v>
      </c>
    </row>
    <row r="7" spans="1:12" x14ac:dyDescent="0.3">
      <c r="A7" s="2">
        <f>'Data Input'!A4</f>
        <v>44327</v>
      </c>
      <c r="B7" s="1"/>
      <c r="C7" s="1">
        <f>'Data Input'!G4</f>
        <v>6720910</v>
      </c>
      <c r="D7" s="1"/>
      <c r="E7" s="1"/>
      <c r="F7" s="1"/>
    </row>
    <row r="8" spans="1:12" x14ac:dyDescent="0.3">
      <c r="A8" s="2">
        <f>'Data Input'!A5</f>
        <v>44341</v>
      </c>
      <c r="B8" s="1">
        <f>C7</f>
        <v>6720910</v>
      </c>
      <c r="C8" s="1">
        <f>'Data Input'!G5</f>
        <v>6776780</v>
      </c>
      <c r="D8" s="1">
        <f>IF(C8-B8&gt;0,C8-B8,0)</f>
        <v>55870</v>
      </c>
      <c r="E8" s="1">
        <f>A8-A7</f>
        <v>14</v>
      </c>
      <c r="F8" s="1">
        <f>D8/E8</f>
        <v>3990.7142857142858</v>
      </c>
    </row>
    <row r="9" spans="1:12" x14ac:dyDescent="0.3">
      <c r="A9" s="2">
        <f>'Data Input'!A6</f>
        <v>44348</v>
      </c>
      <c r="B9" s="1">
        <f t="shared" ref="B9:B20" si="0">C8</f>
        <v>6776780</v>
      </c>
      <c r="C9" s="1">
        <f>'Data Input'!G6</f>
        <v>6802860</v>
      </c>
      <c r="D9" s="1">
        <f t="shared" ref="D9:D20" si="1">IF(C9-B9&gt;0,C9-B9,0)</f>
        <v>26080</v>
      </c>
      <c r="E9" s="1">
        <f>A9-A8</f>
        <v>7</v>
      </c>
      <c r="F9" s="1">
        <f t="shared" ref="F9:F20" si="2">D9/E9</f>
        <v>3725.7142857142858</v>
      </c>
    </row>
    <row r="10" spans="1:12" x14ac:dyDescent="0.3">
      <c r="A10" s="2">
        <f>'Data Input'!A7</f>
        <v>44355</v>
      </c>
      <c r="B10" s="1">
        <f t="shared" si="0"/>
        <v>6802860</v>
      </c>
      <c r="C10" s="1">
        <f>'Data Input'!G7</f>
        <v>6829560</v>
      </c>
      <c r="D10" s="1">
        <f t="shared" si="1"/>
        <v>26700</v>
      </c>
      <c r="E10" s="1">
        <f>A10-A9</f>
        <v>7</v>
      </c>
      <c r="F10" s="1">
        <f t="shared" si="2"/>
        <v>3814.2857142857142</v>
      </c>
    </row>
    <row r="11" spans="1:12" x14ac:dyDescent="0.3">
      <c r="A11" s="2">
        <f>'Data Input'!A8</f>
        <v>44362</v>
      </c>
      <c r="B11" s="1">
        <f t="shared" si="0"/>
        <v>6829560</v>
      </c>
      <c r="C11" s="1">
        <f>'Data Input'!G8</f>
        <v>6854770</v>
      </c>
      <c r="D11" s="1">
        <f t="shared" si="1"/>
        <v>25210</v>
      </c>
      <c r="E11" s="1">
        <f>A11-A10</f>
        <v>7</v>
      </c>
      <c r="F11" s="1">
        <f t="shared" si="2"/>
        <v>3601.4285714285716</v>
      </c>
    </row>
    <row r="12" spans="1:12" s="2" customFormat="1" x14ac:dyDescent="0.3">
      <c r="A12" s="2">
        <f>'Data Input'!A9</f>
        <v>44369</v>
      </c>
      <c r="B12" s="1">
        <f t="shared" si="0"/>
        <v>6854770</v>
      </c>
      <c r="C12" s="1">
        <f>'Data Input'!G9</f>
        <v>6878840</v>
      </c>
      <c r="D12" s="1">
        <f t="shared" si="1"/>
        <v>24070</v>
      </c>
      <c r="E12" s="1">
        <f t="shared" ref="E12:E18" si="3">A12-A11</f>
        <v>7</v>
      </c>
      <c r="F12" s="1">
        <f t="shared" si="2"/>
        <v>3438.5714285714284</v>
      </c>
      <c r="G12"/>
      <c r="H12"/>
      <c r="I12"/>
      <c r="J12"/>
      <c r="K12"/>
    </row>
    <row r="13" spans="1:12" s="2" customFormat="1" x14ac:dyDescent="0.3">
      <c r="A13" s="2">
        <f>'Data Input'!A10</f>
        <v>44376</v>
      </c>
      <c r="B13" s="1">
        <f t="shared" si="0"/>
        <v>6878840</v>
      </c>
      <c r="C13" s="1">
        <f>'Data Input'!G10</f>
        <v>6898320</v>
      </c>
      <c r="D13" s="1">
        <f t="shared" si="1"/>
        <v>19480</v>
      </c>
      <c r="E13" s="1">
        <f t="shared" si="3"/>
        <v>7</v>
      </c>
      <c r="F13" s="1">
        <f t="shared" si="2"/>
        <v>2782.8571428571427</v>
      </c>
      <c r="H13"/>
    </row>
    <row r="14" spans="1:12" s="2" customFormat="1" x14ac:dyDescent="0.3">
      <c r="A14" s="2">
        <f>'Data Input'!A11</f>
        <v>44383</v>
      </c>
      <c r="B14" s="1">
        <f t="shared" si="0"/>
        <v>6898320</v>
      </c>
      <c r="C14" s="1">
        <f>'Data Input'!G11</f>
        <v>6924780</v>
      </c>
      <c r="D14" s="1">
        <f t="shared" si="1"/>
        <v>26460</v>
      </c>
      <c r="E14" s="1">
        <f t="shared" si="3"/>
        <v>7</v>
      </c>
      <c r="F14" s="1">
        <f t="shared" si="2"/>
        <v>3780</v>
      </c>
      <c r="H14"/>
    </row>
    <row r="15" spans="1:12" s="2" customFormat="1" x14ac:dyDescent="0.3">
      <c r="A15" s="2">
        <f>'Data Input'!A12</f>
        <v>44390</v>
      </c>
      <c r="B15" s="1">
        <f t="shared" si="0"/>
        <v>6924780</v>
      </c>
      <c r="C15" s="1">
        <f>'Data Input'!G12</f>
        <v>6945770</v>
      </c>
      <c r="D15" s="1">
        <f t="shared" si="1"/>
        <v>20990</v>
      </c>
      <c r="E15" s="1">
        <f t="shared" si="3"/>
        <v>7</v>
      </c>
      <c r="F15" s="1">
        <f t="shared" si="2"/>
        <v>2998.5714285714284</v>
      </c>
      <c r="H15"/>
    </row>
    <row r="16" spans="1:12" s="2" customFormat="1" x14ac:dyDescent="0.3">
      <c r="A16" s="2">
        <f>'Data Input'!A13</f>
        <v>44397</v>
      </c>
      <c r="B16" s="1">
        <f t="shared" si="0"/>
        <v>6945770</v>
      </c>
      <c r="C16" s="1">
        <f>'Data Input'!G13</f>
        <v>6960590</v>
      </c>
      <c r="D16" s="1">
        <f t="shared" si="1"/>
        <v>14820</v>
      </c>
      <c r="E16" s="1">
        <f t="shared" si="3"/>
        <v>7</v>
      </c>
      <c r="F16" s="1">
        <f t="shared" si="2"/>
        <v>2117.1428571428573</v>
      </c>
      <c r="H16"/>
    </row>
    <row r="17" spans="1:26" s="2" customFormat="1" x14ac:dyDescent="0.3">
      <c r="A17" s="2">
        <f>'Data Input'!A14</f>
        <v>44404</v>
      </c>
      <c r="B17" s="1">
        <f t="shared" si="0"/>
        <v>6960590</v>
      </c>
      <c r="C17" s="1">
        <f>'Data Input'!G14</f>
        <v>6994790</v>
      </c>
      <c r="D17" s="1">
        <f t="shared" si="1"/>
        <v>34200</v>
      </c>
      <c r="E17" s="1">
        <f t="shared" si="3"/>
        <v>7</v>
      </c>
      <c r="F17" s="1">
        <f t="shared" si="2"/>
        <v>4885.7142857142853</v>
      </c>
      <c r="H17"/>
    </row>
    <row r="18" spans="1:26" x14ac:dyDescent="0.3">
      <c r="A18" s="2">
        <f>'Data Input'!A15</f>
        <v>44411</v>
      </c>
      <c r="B18" s="1">
        <f t="shared" si="0"/>
        <v>6994790</v>
      </c>
      <c r="C18" s="1">
        <f>'Data Input'!G15</f>
        <v>7018690</v>
      </c>
      <c r="D18" s="1">
        <f t="shared" si="1"/>
        <v>23900</v>
      </c>
      <c r="E18" s="1">
        <f t="shared" si="3"/>
        <v>7</v>
      </c>
      <c r="F18" s="1">
        <f t="shared" si="2"/>
        <v>3414.2857142857142</v>
      </c>
      <c r="G18" s="2"/>
      <c r="I18" s="2"/>
      <c r="J18" s="2"/>
      <c r="K18" s="2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x14ac:dyDescent="0.3">
      <c r="A19" s="2">
        <f>'Data Input'!A16</f>
        <v>44418</v>
      </c>
      <c r="B19" s="1">
        <f t="shared" si="0"/>
        <v>7018690</v>
      </c>
      <c r="C19" s="1">
        <f>'Data Input'!G16</f>
        <v>7048140</v>
      </c>
      <c r="D19" s="1">
        <f t="shared" si="1"/>
        <v>29450</v>
      </c>
      <c r="E19" s="1">
        <f>A19-A18</f>
        <v>7</v>
      </c>
      <c r="F19" s="1">
        <f t="shared" si="2"/>
        <v>4207.1428571428569</v>
      </c>
      <c r="K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x14ac:dyDescent="0.3">
      <c r="A20" s="2">
        <f>'Data Input'!A17</f>
        <v>44425</v>
      </c>
      <c r="B20" s="1">
        <f t="shared" si="0"/>
        <v>7048140</v>
      </c>
      <c r="C20" s="1">
        <f>'Data Input'!G17</f>
        <v>7070060</v>
      </c>
      <c r="D20" s="1">
        <f t="shared" si="1"/>
        <v>21920</v>
      </c>
      <c r="E20" s="1">
        <f>A20-A19</f>
        <v>7</v>
      </c>
      <c r="F20" s="1">
        <f t="shared" si="2"/>
        <v>3131.4285714285716</v>
      </c>
      <c r="G20" s="1"/>
      <c r="H20" s="1"/>
      <c r="I20" s="1"/>
      <c r="J20" s="1"/>
      <c r="K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x14ac:dyDescent="0.3">
      <c r="A21" s="2">
        <f>'Data Input'!A18</f>
        <v>44432</v>
      </c>
      <c r="B21" s="1">
        <f>C20</f>
        <v>7070060</v>
      </c>
      <c r="C21" s="1">
        <f>'Data Input'!G18</f>
        <v>7095400</v>
      </c>
      <c r="D21" s="1">
        <f>IF(C21-B21&gt;0,C21-B21,0)</f>
        <v>25340</v>
      </c>
      <c r="E21" s="1">
        <f>A21-A20</f>
        <v>7</v>
      </c>
      <c r="F21" s="1">
        <f>D21/E21</f>
        <v>3620</v>
      </c>
      <c r="G21" s="1"/>
      <c r="H21" s="1"/>
      <c r="I21" s="1"/>
      <c r="J21" s="1"/>
      <c r="K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x14ac:dyDescent="0.3">
      <c r="A22" s="2">
        <f>'Data Input'!A19</f>
        <v>44439</v>
      </c>
      <c r="B22" s="1">
        <f>C21</f>
        <v>7095400</v>
      </c>
      <c r="C22" s="1">
        <f>'Data Input'!G19</f>
        <v>7117470</v>
      </c>
      <c r="D22" s="1">
        <f>IF(C22-B22&gt;0,C22-B22,0)</f>
        <v>22070</v>
      </c>
      <c r="E22" s="1">
        <f>A22-A21</f>
        <v>7</v>
      </c>
      <c r="F22" s="1">
        <f>D22/E22</f>
        <v>3152.8571428571427</v>
      </c>
      <c r="G22" s="1"/>
      <c r="H22" s="1"/>
      <c r="I22" s="1"/>
      <c r="J22" s="1"/>
      <c r="K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" customHeight="1" x14ac:dyDescent="0.3">
      <c r="A23" s="2">
        <f>'Data Input'!A20</f>
        <v>44446</v>
      </c>
      <c r="B23" s="1">
        <f>C22</f>
        <v>7117470</v>
      </c>
      <c r="C23" s="1">
        <f>'Data Input'!G20</f>
        <v>7138170</v>
      </c>
      <c r="D23" s="1">
        <f>IF(C23-B23&gt;0,C23-B23,0)</f>
        <v>20700</v>
      </c>
      <c r="E23" s="1">
        <f>A23-A22</f>
        <v>7</v>
      </c>
      <c r="F23" s="1">
        <f>D23/E23</f>
        <v>2957.1428571428573</v>
      </c>
      <c r="I23" s="1"/>
      <c r="J23" s="1"/>
      <c r="K23" s="1"/>
      <c r="L23" t="s">
        <v>11</v>
      </c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x14ac:dyDescent="0.3">
      <c r="A24" s="2">
        <f>'Data Input'!A57</f>
        <v>44607</v>
      </c>
      <c r="B24" s="1">
        <f t="shared" ref="B24:B75" si="4">C23</f>
        <v>7138170</v>
      </c>
      <c r="C24" s="1">
        <f>'Data Input'!G57</f>
        <v>7528000</v>
      </c>
      <c r="D24" s="1">
        <f t="shared" ref="D24:D75" si="5">IF(C24-B24&gt;0,C24-B24,0)</f>
        <v>389830</v>
      </c>
      <c r="E24" s="1">
        <f t="shared" ref="E24:E75" si="6">A24-A23</f>
        <v>161</v>
      </c>
      <c r="F24" s="1">
        <f t="shared" ref="F24:F75" si="7">D24/E24</f>
        <v>2421.304347826087</v>
      </c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x14ac:dyDescent="0.3">
      <c r="A25" s="2">
        <f>'Data Input'!A58</f>
        <v>44614</v>
      </c>
      <c r="B25" s="1">
        <f t="shared" si="4"/>
        <v>7528000</v>
      </c>
      <c r="C25" s="1">
        <f>'Data Input'!G58</f>
        <v>7528000</v>
      </c>
      <c r="D25" s="1">
        <f t="shared" si="5"/>
        <v>0</v>
      </c>
      <c r="E25" s="1">
        <f t="shared" si="6"/>
        <v>7</v>
      </c>
      <c r="F25" s="1">
        <f t="shared" si="7"/>
        <v>0</v>
      </c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x14ac:dyDescent="0.3">
      <c r="A26" s="2">
        <f>'Data Input'!A59</f>
        <v>44572</v>
      </c>
      <c r="B26" s="1">
        <f t="shared" si="4"/>
        <v>7528000</v>
      </c>
      <c r="C26" s="1">
        <f>'Data Input'!G59</f>
        <v>7528000</v>
      </c>
      <c r="D26" s="1">
        <f t="shared" si="5"/>
        <v>0</v>
      </c>
      <c r="E26" s="1">
        <f t="shared" si="6"/>
        <v>-42</v>
      </c>
      <c r="F26" s="1">
        <f t="shared" si="7"/>
        <v>0</v>
      </c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x14ac:dyDescent="0.3">
      <c r="A27" s="2">
        <f>'Data Input'!A60</f>
        <v>44586</v>
      </c>
      <c r="B27" s="1">
        <f t="shared" si="4"/>
        <v>7528000</v>
      </c>
      <c r="C27" s="1">
        <f>'Data Input'!G60</f>
        <v>7528000</v>
      </c>
      <c r="D27" s="1">
        <f t="shared" si="5"/>
        <v>0</v>
      </c>
      <c r="E27" s="1">
        <f t="shared" si="6"/>
        <v>14</v>
      </c>
      <c r="F27" s="1">
        <f t="shared" si="7"/>
        <v>0</v>
      </c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x14ac:dyDescent="0.3">
      <c r="A28" s="2">
        <f>'Data Input'!A61</f>
        <v>44594</v>
      </c>
      <c r="B28" s="1">
        <f t="shared" si="4"/>
        <v>7528000</v>
      </c>
      <c r="C28" s="1">
        <f>'Data Input'!G61</f>
        <v>7528000</v>
      </c>
      <c r="D28" s="1">
        <f t="shared" si="5"/>
        <v>0</v>
      </c>
      <c r="E28" s="1">
        <f t="shared" si="6"/>
        <v>8</v>
      </c>
      <c r="F28" s="1">
        <f t="shared" si="7"/>
        <v>0</v>
      </c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x14ac:dyDescent="0.3">
      <c r="A29" s="2">
        <f>'Data Input'!A62</f>
        <v>44600</v>
      </c>
      <c r="B29" s="1">
        <f t="shared" si="4"/>
        <v>7528000</v>
      </c>
      <c r="C29" s="1">
        <f>'Data Input'!G62</f>
        <v>7528000</v>
      </c>
      <c r="D29" s="1">
        <f t="shared" si="5"/>
        <v>0</v>
      </c>
      <c r="E29" s="1">
        <f t="shared" si="6"/>
        <v>6</v>
      </c>
      <c r="F29" s="1">
        <f t="shared" si="7"/>
        <v>0</v>
      </c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x14ac:dyDescent="0.3">
      <c r="A30" s="2">
        <f>'Data Input'!A63</f>
        <v>44607</v>
      </c>
      <c r="B30" s="1">
        <f t="shared" si="4"/>
        <v>7528000</v>
      </c>
      <c r="C30" s="1">
        <f>'Data Input'!G63</f>
        <v>7528000</v>
      </c>
      <c r="D30" s="1">
        <f t="shared" si="5"/>
        <v>0</v>
      </c>
      <c r="E30" s="1">
        <f t="shared" si="6"/>
        <v>7</v>
      </c>
      <c r="F30" s="1">
        <f t="shared" si="7"/>
        <v>0</v>
      </c>
    </row>
    <row r="31" spans="1:26" x14ac:dyDescent="0.3">
      <c r="A31" s="2">
        <f>'Data Input'!A64</f>
        <v>44614</v>
      </c>
      <c r="B31" s="1">
        <f t="shared" si="4"/>
        <v>7528000</v>
      </c>
      <c r="C31" s="1">
        <f>'Data Input'!G64</f>
        <v>7528000</v>
      </c>
      <c r="D31" s="1">
        <f t="shared" si="5"/>
        <v>0</v>
      </c>
      <c r="E31" s="1">
        <f t="shared" si="6"/>
        <v>7</v>
      </c>
      <c r="F31" s="1">
        <f t="shared" si="7"/>
        <v>0</v>
      </c>
    </row>
    <row r="32" spans="1:26" x14ac:dyDescent="0.3">
      <c r="A32" s="2">
        <f>'Data Input'!A65</f>
        <v>44621</v>
      </c>
      <c r="B32" s="1">
        <f t="shared" si="4"/>
        <v>7528000</v>
      </c>
      <c r="C32" s="1">
        <f>'Data Input'!G65</f>
        <v>7528000</v>
      </c>
      <c r="D32" s="1">
        <f t="shared" si="5"/>
        <v>0</v>
      </c>
      <c r="E32" s="1">
        <f t="shared" si="6"/>
        <v>7</v>
      </c>
      <c r="F32" s="1">
        <f t="shared" si="7"/>
        <v>0</v>
      </c>
      <c r="H32" t="s">
        <v>117</v>
      </c>
    </row>
    <row r="33" spans="1:6" x14ac:dyDescent="0.3">
      <c r="A33" s="2">
        <f>'Data Input'!A66</f>
        <v>44628</v>
      </c>
      <c r="B33" s="1">
        <f t="shared" si="4"/>
        <v>7528000</v>
      </c>
      <c r="C33" s="1">
        <f>'Data Input'!G66</f>
        <v>7528000</v>
      </c>
      <c r="D33" s="1">
        <f t="shared" si="5"/>
        <v>0</v>
      </c>
      <c r="E33" s="1">
        <f t="shared" si="6"/>
        <v>7</v>
      </c>
      <c r="F33" s="1">
        <f t="shared" si="7"/>
        <v>0</v>
      </c>
    </row>
    <row r="34" spans="1:6" x14ac:dyDescent="0.3">
      <c r="A34" s="2">
        <f>'Data Input'!A67</f>
        <v>44635</v>
      </c>
      <c r="B34" s="1">
        <f t="shared" si="4"/>
        <v>7528000</v>
      </c>
      <c r="C34" s="1">
        <f>'Data Input'!G67</f>
        <v>7528000</v>
      </c>
      <c r="D34" s="1">
        <f t="shared" si="5"/>
        <v>0</v>
      </c>
      <c r="E34" s="1">
        <f t="shared" si="6"/>
        <v>7</v>
      </c>
      <c r="F34" s="1">
        <f t="shared" si="7"/>
        <v>0</v>
      </c>
    </row>
    <row r="35" spans="1:6" x14ac:dyDescent="0.3">
      <c r="A35" s="2">
        <f>'Data Input'!A68</f>
        <v>44642</v>
      </c>
      <c r="B35" s="1">
        <f t="shared" si="4"/>
        <v>7528000</v>
      </c>
      <c r="C35" s="1">
        <f>'Data Input'!G68</f>
        <v>7528000</v>
      </c>
      <c r="D35" s="1">
        <f t="shared" si="5"/>
        <v>0</v>
      </c>
      <c r="E35" s="1">
        <f t="shared" si="6"/>
        <v>7</v>
      </c>
      <c r="F35" s="1">
        <f t="shared" si="7"/>
        <v>0</v>
      </c>
    </row>
    <row r="36" spans="1:6" x14ac:dyDescent="0.3">
      <c r="A36" s="2">
        <f>'Data Input'!A69</f>
        <v>44649</v>
      </c>
      <c r="B36" s="1">
        <f t="shared" si="4"/>
        <v>7528000</v>
      </c>
      <c r="C36" s="1">
        <f>'Data Input'!G69</f>
        <v>7528000</v>
      </c>
      <c r="D36" s="1">
        <f t="shared" si="5"/>
        <v>0</v>
      </c>
      <c r="E36" s="1">
        <f t="shared" si="6"/>
        <v>7</v>
      </c>
      <c r="F36" s="1">
        <f t="shared" si="7"/>
        <v>0</v>
      </c>
    </row>
    <row r="37" spans="1:6" x14ac:dyDescent="0.3">
      <c r="A37" s="2">
        <f>'Data Input'!A70</f>
        <v>44656</v>
      </c>
      <c r="B37" s="1">
        <f t="shared" si="4"/>
        <v>7528000</v>
      </c>
      <c r="C37" s="1">
        <f>'Data Input'!G70</f>
        <v>7528000</v>
      </c>
      <c r="D37" s="1">
        <f t="shared" si="5"/>
        <v>0</v>
      </c>
      <c r="E37" s="1">
        <f t="shared" si="6"/>
        <v>7</v>
      </c>
      <c r="F37" s="1">
        <f t="shared" si="7"/>
        <v>0</v>
      </c>
    </row>
    <row r="38" spans="1:6" x14ac:dyDescent="0.3">
      <c r="A38" s="2">
        <f>'Data Input'!A71</f>
        <v>44663</v>
      </c>
      <c r="B38" s="1">
        <f t="shared" si="4"/>
        <v>7528000</v>
      </c>
      <c r="C38" s="1">
        <f>'Data Input'!G71</f>
        <v>7528000</v>
      </c>
      <c r="D38" s="1">
        <f t="shared" si="5"/>
        <v>0</v>
      </c>
      <c r="E38" s="1">
        <f t="shared" si="6"/>
        <v>7</v>
      </c>
      <c r="F38" s="1">
        <f t="shared" si="7"/>
        <v>0</v>
      </c>
    </row>
    <row r="39" spans="1:6" x14ac:dyDescent="0.3">
      <c r="A39" s="2">
        <f>'Data Input'!A72</f>
        <v>44670</v>
      </c>
      <c r="B39" s="1">
        <f t="shared" si="4"/>
        <v>7528000</v>
      </c>
      <c r="C39" s="1">
        <f>'Data Input'!G72</f>
        <v>7528000</v>
      </c>
      <c r="D39" s="1">
        <f t="shared" si="5"/>
        <v>0</v>
      </c>
      <c r="E39" s="1">
        <f t="shared" si="6"/>
        <v>7</v>
      </c>
      <c r="F39" s="1">
        <f t="shared" si="7"/>
        <v>0</v>
      </c>
    </row>
    <row r="40" spans="1:6" x14ac:dyDescent="0.3">
      <c r="A40" s="2">
        <f>'Data Input'!A73</f>
        <v>44677</v>
      </c>
      <c r="B40" s="1">
        <f t="shared" si="4"/>
        <v>7528000</v>
      </c>
      <c r="C40" s="1">
        <f>'Data Input'!G73</f>
        <v>7528000</v>
      </c>
      <c r="D40" s="1">
        <f t="shared" si="5"/>
        <v>0</v>
      </c>
      <c r="E40" s="1">
        <f t="shared" si="6"/>
        <v>7</v>
      </c>
      <c r="F40" s="1">
        <f t="shared" si="7"/>
        <v>0</v>
      </c>
    </row>
    <row r="41" spans="1:6" x14ac:dyDescent="0.3">
      <c r="A41" s="2">
        <f>'Data Input'!A74</f>
        <v>44684</v>
      </c>
      <c r="B41" s="1">
        <f t="shared" si="4"/>
        <v>7528000</v>
      </c>
      <c r="C41" s="1">
        <f>'Data Input'!G74</f>
        <v>7528000</v>
      </c>
      <c r="D41" s="1">
        <f t="shared" si="5"/>
        <v>0</v>
      </c>
      <c r="E41" s="1">
        <f t="shared" si="6"/>
        <v>7</v>
      </c>
      <c r="F41" s="1">
        <f t="shared" si="7"/>
        <v>0</v>
      </c>
    </row>
    <row r="42" spans="1:6" x14ac:dyDescent="0.3">
      <c r="A42" s="2">
        <f>'Data Input'!A75</f>
        <v>44691</v>
      </c>
      <c r="B42" s="1">
        <f t="shared" si="4"/>
        <v>7528000</v>
      </c>
      <c r="C42" s="1">
        <f>'Data Input'!G75</f>
        <v>7528000</v>
      </c>
      <c r="D42" s="1">
        <f t="shared" si="5"/>
        <v>0</v>
      </c>
      <c r="E42" s="1">
        <f t="shared" si="6"/>
        <v>7</v>
      </c>
      <c r="F42" s="1">
        <f t="shared" si="7"/>
        <v>0</v>
      </c>
    </row>
    <row r="43" spans="1:6" x14ac:dyDescent="0.3">
      <c r="A43" s="2">
        <f>'Data Input'!A76</f>
        <v>44698</v>
      </c>
      <c r="B43" s="1">
        <f t="shared" si="4"/>
        <v>7528000</v>
      </c>
      <c r="C43" s="1">
        <f>'Data Input'!G76</f>
        <v>7528000</v>
      </c>
      <c r="D43" s="1">
        <f t="shared" si="5"/>
        <v>0</v>
      </c>
      <c r="E43" s="1">
        <f t="shared" si="6"/>
        <v>7</v>
      </c>
      <c r="F43" s="1">
        <f t="shared" si="7"/>
        <v>0</v>
      </c>
    </row>
    <row r="44" spans="1:6" x14ac:dyDescent="0.3">
      <c r="A44" s="2">
        <f>'Data Input'!A77</f>
        <v>44705</v>
      </c>
      <c r="B44" s="1">
        <f t="shared" si="4"/>
        <v>7528000</v>
      </c>
      <c r="C44" s="1">
        <f>'Data Input'!G77</f>
        <v>7528000</v>
      </c>
      <c r="D44" s="1">
        <f t="shared" si="5"/>
        <v>0</v>
      </c>
      <c r="E44" s="1">
        <f t="shared" si="6"/>
        <v>7</v>
      </c>
      <c r="F44" s="1">
        <f t="shared" si="7"/>
        <v>0</v>
      </c>
    </row>
    <row r="45" spans="1:6" x14ac:dyDescent="0.3">
      <c r="A45" s="2">
        <f>'Data Input'!A78</f>
        <v>44712</v>
      </c>
      <c r="B45" s="1">
        <f t="shared" si="4"/>
        <v>7528000</v>
      </c>
      <c r="C45" s="1">
        <f>'Data Input'!G78</f>
        <v>7528000</v>
      </c>
      <c r="D45" s="1">
        <f t="shared" si="5"/>
        <v>0</v>
      </c>
      <c r="E45" s="1">
        <f t="shared" si="6"/>
        <v>7</v>
      </c>
      <c r="F45" s="1">
        <f t="shared" si="7"/>
        <v>0</v>
      </c>
    </row>
    <row r="46" spans="1:6" x14ac:dyDescent="0.3">
      <c r="A46" s="2">
        <f>'Data Input'!A79</f>
        <v>44719</v>
      </c>
      <c r="B46" s="1">
        <f t="shared" si="4"/>
        <v>7528000</v>
      </c>
      <c r="C46" s="1">
        <f>'Data Input'!G79</f>
        <v>7528000</v>
      </c>
      <c r="D46" s="1">
        <f t="shared" si="5"/>
        <v>0</v>
      </c>
      <c r="E46" s="1">
        <f t="shared" si="6"/>
        <v>7</v>
      </c>
      <c r="F46" s="1">
        <f t="shared" si="7"/>
        <v>0</v>
      </c>
    </row>
    <row r="47" spans="1:6" x14ac:dyDescent="0.3">
      <c r="A47" s="2">
        <f>'Data Input'!A80</f>
        <v>44726</v>
      </c>
      <c r="B47" s="1">
        <f t="shared" si="4"/>
        <v>7528000</v>
      </c>
      <c r="C47" s="1">
        <f>'Data Input'!G80</f>
        <v>7528000</v>
      </c>
      <c r="D47" s="1">
        <f t="shared" si="5"/>
        <v>0</v>
      </c>
      <c r="E47" s="1">
        <f t="shared" si="6"/>
        <v>7</v>
      </c>
      <c r="F47" s="1">
        <f t="shared" si="7"/>
        <v>0</v>
      </c>
    </row>
    <row r="48" spans="1:6" x14ac:dyDescent="0.3">
      <c r="A48" s="2">
        <f>'Data Input'!A81</f>
        <v>44733</v>
      </c>
      <c r="B48" s="1">
        <f t="shared" si="4"/>
        <v>7528000</v>
      </c>
      <c r="C48" s="1">
        <f>'Data Input'!G81</f>
        <v>7528000</v>
      </c>
      <c r="D48" s="1">
        <f t="shared" si="5"/>
        <v>0</v>
      </c>
      <c r="E48" s="1">
        <f t="shared" si="6"/>
        <v>7</v>
      </c>
      <c r="F48" s="1">
        <f t="shared" si="7"/>
        <v>0</v>
      </c>
    </row>
    <row r="49" spans="1:6" x14ac:dyDescent="0.3">
      <c r="A49" s="2">
        <f>'Data Input'!A82</f>
        <v>44740</v>
      </c>
      <c r="B49" s="1">
        <f t="shared" si="4"/>
        <v>7528000</v>
      </c>
      <c r="C49" s="1">
        <f>'Data Input'!G82</f>
        <v>7528000</v>
      </c>
      <c r="D49" s="1">
        <f t="shared" si="5"/>
        <v>0</v>
      </c>
      <c r="E49" s="1">
        <f t="shared" si="6"/>
        <v>7</v>
      </c>
      <c r="F49" s="1">
        <f t="shared" si="7"/>
        <v>0</v>
      </c>
    </row>
    <row r="50" spans="1:6" x14ac:dyDescent="0.3">
      <c r="A50" s="2">
        <f>'Data Input'!A83</f>
        <v>44747</v>
      </c>
      <c r="B50" s="1">
        <f t="shared" si="4"/>
        <v>7528000</v>
      </c>
      <c r="C50" s="1">
        <f>'Data Input'!G83</f>
        <v>7528000</v>
      </c>
      <c r="D50" s="1">
        <f t="shared" si="5"/>
        <v>0</v>
      </c>
      <c r="E50" s="1">
        <f t="shared" si="6"/>
        <v>7</v>
      </c>
      <c r="F50" s="1">
        <f t="shared" si="7"/>
        <v>0</v>
      </c>
    </row>
    <row r="51" spans="1:6" x14ac:dyDescent="0.3">
      <c r="A51" s="2">
        <f>'Data Input'!A84</f>
        <v>44754</v>
      </c>
      <c r="B51" s="1">
        <f t="shared" si="4"/>
        <v>7528000</v>
      </c>
      <c r="C51" s="1">
        <f>'Data Input'!G84</f>
        <v>7528000</v>
      </c>
      <c r="D51" s="1">
        <f t="shared" si="5"/>
        <v>0</v>
      </c>
      <c r="E51" s="1">
        <f t="shared" si="6"/>
        <v>7</v>
      </c>
      <c r="F51" s="1">
        <f t="shared" si="7"/>
        <v>0</v>
      </c>
    </row>
    <row r="52" spans="1:6" x14ac:dyDescent="0.3">
      <c r="A52" s="2">
        <f>'Data Input'!A85</f>
        <v>44761</v>
      </c>
      <c r="B52" s="1">
        <f t="shared" si="4"/>
        <v>7528000</v>
      </c>
      <c r="C52" s="1">
        <f>'Data Input'!G85</f>
        <v>7528000</v>
      </c>
      <c r="D52" s="1">
        <f t="shared" si="5"/>
        <v>0</v>
      </c>
      <c r="E52" s="1">
        <f t="shared" si="6"/>
        <v>7</v>
      </c>
      <c r="F52" s="1">
        <f t="shared" si="7"/>
        <v>0</v>
      </c>
    </row>
    <row r="53" spans="1:6" x14ac:dyDescent="0.3">
      <c r="A53" s="2">
        <f>'Data Input'!A86</f>
        <v>44768</v>
      </c>
      <c r="B53" s="1">
        <f t="shared" si="4"/>
        <v>7528000</v>
      </c>
      <c r="C53" s="1">
        <f>'Data Input'!G86</f>
        <v>7528000</v>
      </c>
      <c r="D53" s="1">
        <f t="shared" si="5"/>
        <v>0</v>
      </c>
      <c r="E53" s="1">
        <f t="shared" si="6"/>
        <v>7</v>
      </c>
      <c r="F53" s="1">
        <f t="shared" si="7"/>
        <v>0</v>
      </c>
    </row>
    <row r="54" spans="1:6" x14ac:dyDescent="0.3">
      <c r="A54" s="2">
        <f>'Data Input'!A87</f>
        <v>44775</v>
      </c>
      <c r="B54" s="1">
        <f t="shared" si="4"/>
        <v>7528000</v>
      </c>
      <c r="C54" s="1">
        <f>'Data Input'!G87</f>
        <v>7528000</v>
      </c>
      <c r="D54" s="1">
        <f t="shared" si="5"/>
        <v>0</v>
      </c>
      <c r="E54" s="1">
        <f t="shared" si="6"/>
        <v>7</v>
      </c>
      <c r="F54" s="1">
        <f t="shared" si="7"/>
        <v>0</v>
      </c>
    </row>
    <row r="55" spans="1:6" x14ac:dyDescent="0.3">
      <c r="A55" s="2">
        <f>'Data Input'!A88</f>
        <v>44782</v>
      </c>
      <c r="B55" s="1">
        <f t="shared" si="4"/>
        <v>7528000</v>
      </c>
      <c r="C55" s="1">
        <f>'Data Input'!G88</f>
        <v>7528000</v>
      </c>
      <c r="D55" s="1">
        <f t="shared" si="5"/>
        <v>0</v>
      </c>
      <c r="E55" s="1">
        <f t="shared" si="6"/>
        <v>7</v>
      </c>
      <c r="F55" s="1">
        <f t="shared" si="7"/>
        <v>0</v>
      </c>
    </row>
    <row r="56" spans="1:6" x14ac:dyDescent="0.3">
      <c r="A56" s="2">
        <f>'Data Input'!A89</f>
        <v>44789</v>
      </c>
      <c r="B56" s="1">
        <f t="shared" si="4"/>
        <v>7528000</v>
      </c>
      <c r="C56" s="1">
        <f>'Data Input'!G89</f>
        <v>7528000</v>
      </c>
      <c r="D56" s="1">
        <f t="shared" si="5"/>
        <v>0</v>
      </c>
      <c r="E56" s="1">
        <f t="shared" si="6"/>
        <v>7</v>
      </c>
      <c r="F56" s="1">
        <f t="shared" si="7"/>
        <v>0</v>
      </c>
    </row>
    <row r="57" spans="1:6" x14ac:dyDescent="0.3">
      <c r="A57" s="2">
        <f>'Data Input'!A90</f>
        <v>44796</v>
      </c>
      <c r="B57" s="1">
        <f t="shared" si="4"/>
        <v>7528000</v>
      </c>
      <c r="C57" s="1">
        <f>'Data Input'!G90</f>
        <v>7528000</v>
      </c>
      <c r="D57" s="1">
        <f t="shared" si="5"/>
        <v>0</v>
      </c>
      <c r="E57" s="1">
        <f t="shared" si="6"/>
        <v>7</v>
      </c>
      <c r="F57" s="1">
        <f t="shared" si="7"/>
        <v>0</v>
      </c>
    </row>
    <row r="58" spans="1:6" x14ac:dyDescent="0.3">
      <c r="A58" s="2">
        <f>'Data Input'!A91</f>
        <v>44803</v>
      </c>
      <c r="B58" s="1">
        <f t="shared" si="4"/>
        <v>7528000</v>
      </c>
      <c r="C58" s="1">
        <f>'Data Input'!G91</f>
        <v>7528000</v>
      </c>
      <c r="D58" s="1">
        <f t="shared" si="5"/>
        <v>0</v>
      </c>
      <c r="E58" s="1">
        <f t="shared" si="6"/>
        <v>7</v>
      </c>
      <c r="F58" s="1">
        <f t="shared" si="7"/>
        <v>0</v>
      </c>
    </row>
    <row r="59" spans="1:6" x14ac:dyDescent="0.3">
      <c r="A59" s="2">
        <f>'Data Input'!A92</f>
        <v>44810</v>
      </c>
      <c r="B59" s="1">
        <f t="shared" si="4"/>
        <v>7528000</v>
      </c>
      <c r="C59" s="1">
        <f>'Data Input'!G92</f>
        <v>7528000</v>
      </c>
      <c r="D59" s="1">
        <f t="shared" si="5"/>
        <v>0</v>
      </c>
      <c r="E59" s="1">
        <f t="shared" si="6"/>
        <v>7</v>
      </c>
      <c r="F59" s="1">
        <f t="shared" si="7"/>
        <v>0</v>
      </c>
    </row>
    <row r="60" spans="1:6" x14ac:dyDescent="0.3">
      <c r="A60" s="2">
        <f>'Data Input'!A93</f>
        <v>44817</v>
      </c>
      <c r="B60" s="1">
        <f t="shared" si="4"/>
        <v>7528000</v>
      </c>
      <c r="C60" s="1">
        <f>'Data Input'!G93</f>
        <v>7528000</v>
      </c>
      <c r="D60" s="1">
        <f t="shared" si="5"/>
        <v>0</v>
      </c>
      <c r="E60" s="1">
        <f t="shared" si="6"/>
        <v>7</v>
      </c>
      <c r="F60" s="1">
        <f t="shared" si="7"/>
        <v>0</v>
      </c>
    </row>
    <row r="61" spans="1:6" x14ac:dyDescent="0.3">
      <c r="A61" s="2" t="e">
        <f>'Data Input'!#REF!</f>
        <v>#REF!</v>
      </c>
      <c r="B61" s="1">
        <f t="shared" si="4"/>
        <v>7528000</v>
      </c>
      <c r="C61" s="1">
        <f>'Data Input'!B94</f>
        <v>1492790</v>
      </c>
      <c r="D61" s="1">
        <f t="shared" si="5"/>
        <v>0</v>
      </c>
      <c r="E61" s="1" t="e">
        <f t="shared" si="6"/>
        <v>#REF!</v>
      </c>
      <c r="F61" s="1" t="e">
        <f t="shared" si="7"/>
        <v>#REF!</v>
      </c>
    </row>
    <row r="62" spans="1:6" x14ac:dyDescent="0.3">
      <c r="A62" s="2">
        <f>'Data Input'!A95</f>
        <v>44831</v>
      </c>
      <c r="B62" s="1">
        <f t="shared" si="4"/>
        <v>1492790</v>
      </c>
      <c r="C62" s="1">
        <f>'Data Input'!G95</f>
        <v>7528000</v>
      </c>
      <c r="D62" s="1">
        <f t="shared" si="5"/>
        <v>6035210</v>
      </c>
      <c r="E62" s="1" t="e">
        <f t="shared" si="6"/>
        <v>#REF!</v>
      </c>
      <c r="F62" s="1" t="e">
        <f t="shared" si="7"/>
        <v>#REF!</v>
      </c>
    </row>
    <row r="63" spans="1:6" x14ac:dyDescent="0.3">
      <c r="A63" s="2">
        <f>'Data Input'!A96</f>
        <v>44838</v>
      </c>
      <c r="B63" s="1">
        <f t="shared" si="4"/>
        <v>7528000</v>
      </c>
      <c r="C63" s="1">
        <f>'Data Input'!G96</f>
        <v>7528000</v>
      </c>
      <c r="D63" s="1">
        <f t="shared" si="5"/>
        <v>0</v>
      </c>
      <c r="E63" s="1">
        <f t="shared" si="6"/>
        <v>7</v>
      </c>
      <c r="F63" s="1">
        <f t="shared" si="7"/>
        <v>0</v>
      </c>
    </row>
    <row r="64" spans="1:6" x14ac:dyDescent="0.3">
      <c r="A64" s="2">
        <f>'Data Input'!A97</f>
        <v>44845</v>
      </c>
      <c r="B64" s="1">
        <f t="shared" si="4"/>
        <v>7528000</v>
      </c>
      <c r="C64" s="1" t="e">
        <f>'Data Input'!#REF!</f>
        <v>#REF!</v>
      </c>
      <c r="D64" s="1" t="e">
        <f t="shared" si="5"/>
        <v>#REF!</v>
      </c>
      <c r="E64" s="1">
        <f t="shared" si="6"/>
        <v>7</v>
      </c>
      <c r="F64" s="1" t="e">
        <f t="shared" si="7"/>
        <v>#REF!</v>
      </c>
    </row>
    <row r="65" spans="1:6" x14ac:dyDescent="0.3">
      <c r="A65" s="2" t="e">
        <f>'Data Input'!#REF!</f>
        <v>#REF!</v>
      </c>
      <c r="B65" s="1" t="e">
        <f t="shared" si="4"/>
        <v>#REF!</v>
      </c>
      <c r="C65" s="1">
        <f>'Data Input'!G97</f>
        <v>7528000</v>
      </c>
      <c r="D65" s="1" t="e">
        <f t="shared" si="5"/>
        <v>#REF!</v>
      </c>
      <c r="E65" s="1" t="e">
        <f t="shared" si="6"/>
        <v>#REF!</v>
      </c>
      <c r="F65" s="1" t="e">
        <f t="shared" si="7"/>
        <v>#REF!</v>
      </c>
    </row>
    <row r="66" spans="1:6" x14ac:dyDescent="0.3">
      <c r="A66" s="2" t="e">
        <f>'Data Input'!#REF!</f>
        <v>#REF!</v>
      </c>
      <c r="B66" s="1">
        <f t="shared" si="4"/>
        <v>7528000</v>
      </c>
      <c r="C66" s="1" t="e">
        <f>'Data Input'!#REF!</f>
        <v>#REF!</v>
      </c>
      <c r="D66" s="1" t="e">
        <f t="shared" si="5"/>
        <v>#REF!</v>
      </c>
      <c r="E66" s="1" t="e">
        <f t="shared" si="6"/>
        <v>#REF!</v>
      </c>
      <c r="F66" s="1" t="e">
        <f t="shared" si="7"/>
        <v>#REF!</v>
      </c>
    </row>
    <row r="67" spans="1:6" x14ac:dyDescent="0.3">
      <c r="A67" s="2">
        <f>'Data Input'!A100</f>
        <v>44866</v>
      </c>
      <c r="B67" s="1" t="e">
        <f t="shared" si="4"/>
        <v>#REF!</v>
      </c>
      <c r="C67" s="1">
        <f>'Data Input'!G100</f>
        <v>7528000</v>
      </c>
      <c r="D67" s="1" t="e">
        <f t="shared" si="5"/>
        <v>#REF!</v>
      </c>
      <c r="E67" s="1" t="e">
        <f t="shared" si="6"/>
        <v>#REF!</v>
      </c>
      <c r="F67" s="1" t="e">
        <f t="shared" si="7"/>
        <v>#REF!</v>
      </c>
    </row>
    <row r="68" spans="1:6" x14ac:dyDescent="0.3">
      <c r="A68" s="2">
        <f>'Data Input'!A101</f>
        <v>44873</v>
      </c>
      <c r="B68" s="1">
        <f t="shared" si="4"/>
        <v>7528000</v>
      </c>
      <c r="C68" s="1">
        <f>'Data Input'!G101</f>
        <v>7528000</v>
      </c>
      <c r="D68" s="1">
        <f t="shared" si="5"/>
        <v>0</v>
      </c>
      <c r="E68" s="1">
        <f t="shared" si="6"/>
        <v>7</v>
      </c>
      <c r="F68" s="1">
        <f t="shared" si="7"/>
        <v>0</v>
      </c>
    </row>
    <row r="69" spans="1:6" x14ac:dyDescent="0.3">
      <c r="A69" s="2">
        <f>'Data Input'!A102</f>
        <v>44880</v>
      </c>
      <c r="B69" s="1">
        <f t="shared" si="4"/>
        <v>7528000</v>
      </c>
      <c r="C69" s="1">
        <f>'Data Input'!G102</f>
        <v>7528000</v>
      </c>
      <c r="D69" s="1">
        <f t="shared" si="5"/>
        <v>0</v>
      </c>
      <c r="E69" s="1">
        <f t="shared" si="6"/>
        <v>7</v>
      </c>
      <c r="F69" s="1">
        <f t="shared" si="7"/>
        <v>0</v>
      </c>
    </row>
    <row r="70" spans="1:6" x14ac:dyDescent="0.3">
      <c r="A70" s="2">
        <f>'Data Input'!A103</f>
        <v>44887</v>
      </c>
      <c r="B70" s="1">
        <f t="shared" si="4"/>
        <v>7528000</v>
      </c>
      <c r="C70" s="1">
        <f>'Data Input'!G103</f>
        <v>7528000</v>
      </c>
      <c r="D70" s="1">
        <f t="shared" si="5"/>
        <v>0</v>
      </c>
      <c r="E70" s="1">
        <f t="shared" si="6"/>
        <v>7</v>
      </c>
      <c r="F70" s="1">
        <f t="shared" si="7"/>
        <v>0</v>
      </c>
    </row>
    <row r="71" spans="1:6" x14ac:dyDescent="0.3">
      <c r="A71" s="2">
        <f>'Data Input'!A104</f>
        <v>44894</v>
      </c>
      <c r="B71" s="1">
        <f t="shared" si="4"/>
        <v>7528000</v>
      </c>
      <c r="C71" s="1">
        <f>'Data Input'!G104</f>
        <v>7528000</v>
      </c>
      <c r="D71" s="1">
        <f t="shared" si="5"/>
        <v>0</v>
      </c>
      <c r="E71" s="1">
        <f t="shared" si="6"/>
        <v>7</v>
      </c>
      <c r="F71" s="1">
        <f t="shared" si="7"/>
        <v>0</v>
      </c>
    </row>
    <row r="72" spans="1:6" x14ac:dyDescent="0.3">
      <c r="A72" s="2">
        <f>'Data Input'!A105</f>
        <v>44901</v>
      </c>
      <c r="B72" s="1">
        <f t="shared" si="4"/>
        <v>7528000</v>
      </c>
      <c r="C72" s="1">
        <f>'Data Input'!G105</f>
        <v>7528000</v>
      </c>
      <c r="D72" s="1">
        <f t="shared" si="5"/>
        <v>0</v>
      </c>
      <c r="E72" s="1">
        <f t="shared" si="6"/>
        <v>7</v>
      </c>
      <c r="F72" s="1">
        <f t="shared" si="7"/>
        <v>0</v>
      </c>
    </row>
    <row r="73" spans="1:6" x14ac:dyDescent="0.3">
      <c r="A73" s="2">
        <f>'Data Input'!A106</f>
        <v>44908</v>
      </c>
      <c r="B73" s="1">
        <f t="shared" si="4"/>
        <v>7528000</v>
      </c>
      <c r="C73" s="1">
        <f>'Data Input'!G106</f>
        <v>7528000</v>
      </c>
      <c r="D73" s="1">
        <f t="shared" si="5"/>
        <v>0</v>
      </c>
      <c r="E73" s="1">
        <f t="shared" si="6"/>
        <v>7</v>
      </c>
      <c r="F73" s="1">
        <f t="shared" si="7"/>
        <v>0</v>
      </c>
    </row>
    <row r="74" spans="1:6" x14ac:dyDescent="0.3">
      <c r="A74" s="2">
        <f>'Data Input'!A107</f>
        <v>44915</v>
      </c>
      <c r="B74" s="1">
        <f t="shared" si="4"/>
        <v>7528000</v>
      </c>
      <c r="C74" s="1">
        <f>'Data Input'!G107</f>
        <v>7528000</v>
      </c>
      <c r="D74" s="1">
        <f t="shared" si="5"/>
        <v>0</v>
      </c>
      <c r="E74" s="1">
        <f t="shared" si="6"/>
        <v>7</v>
      </c>
      <c r="F74" s="1">
        <f t="shared" si="7"/>
        <v>0</v>
      </c>
    </row>
    <row r="75" spans="1:6" x14ac:dyDescent="0.3">
      <c r="A75" s="2">
        <f>'Data Input'!A108</f>
        <v>44922</v>
      </c>
      <c r="B75" s="1">
        <f t="shared" si="4"/>
        <v>7528000</v>
      </c>
      <c r="C75" s="1">
        <f>'Data Input'!G108</f>
        <v>7428000</v>
      </c>
      <c r="D75" s="1">
        <f t="shared" si="5"/>
        <v>0</v>
      </c>
      <c r="E75" s="1">
        <f t="shared" si="6"/>
        <v>7</v>
      </c>
      <c r="F75" s="1">
        <f t="shared" si="7"/>
        <v>0</v>
      </c>
    </row>
    <row r="76" spans="1:6" x14ac:dyDescent="0.3">
      <c r="A76" s="2"/>
      <c r="B76" s="1"/>
      <c r="C76" s="1"/>
      <c r="D76" s="1"/>
      <c r="E76" s="1"/>
      <c r="F76" s="1"/>
    </row>
    <row r="77" spans="1:6" x14ac:dyDescent="0.3">
      <c r="A77" s="2"/>
      <c r="B77" s="1"/>
      <c r="C77" s="1"/>
      <c r="D77" s="1"/>
      <c r="E77" s="1"/>
      <c r="F77" s="1"/>
    </row>
    <row r="78" spans="1:6" x14ac:dyDescent="0.3">
      <c r="A78" s="2"/>
      <c r="B78" s="1"/>
      <c r="C78" s="1"/>
      <c r="D78" s="1"/>
      <c r="E78" s="1"/>
      <c r="F78" s="1"/>
    </row>
    <row r="79" spans="1:6" x14ac:dyDescent="0.3">
      <c r="A79" s="2"/>
      <c r="B79" s="1"/>
      <c r="C79" s="1"/>
      <c r="D79" s="1"/>
      <c r="E79" s="1"/>
      <c r="F79" s="1"/>
    </row>
    <row r="80" spans="1:6" x14ac:dyDescent="0.3">
      <c r="A80" s="2"/>
      <c r="B80" s="1"/>
      <c r="C80" s="1"/>
      <c r="D80" s="1"/>
      <c r="E80" s="1"/>
      <c r="F80" s="1"/>
    </row>
    <row r="81" spans="1:6" x14ac:dyDescent="0.3">
      <c r="A81" s="2"/>
      <c r="B81" s="1"/>
      <c r="C81" s="1"/>
      <c r="D81" s="1"/>
      <c r="E81" s="1"/>
      <c r="F81" s="1"/>
    </row>
    <row r="82" spans="1:6" x14ac:dyDescent="0.3">
      <c r="A82" s="2"/>
      <c r="B82" s="1"/>
      <c r="C82" s="1"/>
      <c r="D82" s="1"/>
      <c r="E82" s="1"/>
      <c r="F82" s="1"/>
    </row>
    <row r="83" spans="1:6" x14ac:dyDescent="0.3">
      <c r="A83" s="2"/>
      <c r="B83" s="1"/>
      <c r="C83" s="1"/>
      <c r="D83" s="1"/>
      <c r="E83" s="1"/>
      <c r="F83" s="1"/>
    </row>
    <row r="84" spans="1:6" x14ac:dyDescent="0.3">
      <c r="A84" s="2"/>
      <c r="B84" s="1"/>
      <c r="C84" s="1"/>
      <c r="D84" s="1"/>
      <c r="E84" s="1"/>
      <c r="F84" s="1"/>
    </row>
    <row r="85" spans="1:6" x14ac:dyDescent="0.3">
      <c r="A85" s="2"/>
      <c r="B85" s="1"/>
      <c r="C85" s="1"/>
      <c r="D85" s="1"/>
      <c r="E85" s="1"/>
      <c r="F85" s="1"/>
    </row>
    <row r="86" spans="1:6" x14ac:dyDescent="0.3">
      <c r="A86" s="2"/>
      <c r="B86" s="1"/>
      <c r="C86" s="1"/>
      <c r="D86" s="1"/>
      <c r="E86" s="1"/>
      <c r="F86" s="1"/>
    </row>
    <row r="87" spans="1:6" x14ac:dyDescent="0.3">
      <c r="A87" s="2"/>
      <c r="B87" s="1"/>
      <c r="C87" s="1"/>
      <c r="D87" s="1"/>
      <c r="E87" s="1"/>
      <c r="F87" s="1"/>
    </row>
    <row r="88" spans="1:6" x14ac:dyDescent="0.3">
      <c r="A88" s="2"/>
      <c r="B88" s="1"/>
      <c r="C88" s="1"/>
      <c r="D88" s="1"/>
      <c r="E88" s="1"/>
      <c r="F88" s="1"/>
    </row>
    <row r="89" spans="1:6" x14ac:dyDescent="0.3">
      <c r="A89" s="2"/>
      <c r="B89" s="1"/>
      <c r="C89" s="1"/>
      <c r="D89" s="1"/>
      <c r="E89" s="1"/>
      <c r="F89" s="1"/>
    </row>
    <row r="90" spans="1:6" x14ac:dyDescent="0.3">
      <c r="A90" s="2"/>
      <c r="B90" s="1"/>
      <c r="C90" s="1"/>
      <c r="D90" s="1"/>
      <c r="E90" s="1"/>
      <c r="F90" s="1"/>
    </row>
    <row r="91" spans="1:6" x14ac:dyDescent="0.3">
      <c r="A91" s="2"/>
      <c r="B91" s="1"/>
      <c r="C91" s="1"/>
      <c r="D91" s="1"/>
      <c r="E91" s="1"/>
      <c r="F91" s="1"/>
    </row>
    <row r="92" spans="1:6" x14ac:dyDescent="0.3">
      <c r="A92" s="2"/>
      <c r="B92" s="1"/>
      <c r="C92" s="1"/>
      <c r="D92" s="1"/>
      <c r="E92" s="1"/>
      <c r="F92" s="1"/>
    </row>
    <row r="93" spans="1:6" x14ac:dyDescent="0.3">
      <c r="A93" s="2"/>
      <c r="B93" s="1"/>
      <c r="C93" s="1"/>
      <c r="D93" s="1"/>
      <c r="E93" s="1"/>
      <c r="F93" s="1"/>
    </row>
    <row r="94" spans="1:6" x14ac:dyDescent="0.3">
      <c r="A94" s="2"/>
      <c r="B94" s="1"/>
      <c r="C94" s="1"/>
      <c r="D94" s="1"/>
      <c r="E94" s="1"/>
      <c r="F94" s="1"/>
    </row>
    <row r="95" spans="1:6" x14ac:dyDescent="0.3">
      <c r="A95" s="2"/>
      <c r="B95" s="1"/>
      <c r="C95" s="1"/>
      <c r="D95" s="1"/>
      <c r="E95" s="1"/>
      <c r="F95" s="1"/>
    </row>
    <row r="96" spans="1:6" x14ac:dyDescent="0.3">
      <c r="A96" s="2"/>
      <c r="B96" s="1"/>
      <c r="C96" s="1"/>
      <c r="D96" s="1"/>
      <c r="E96" s="1"/>
      <c r="F96" s="1"/>
    </row>
    <row r="97" spans="1:6" x14ac:dyDescent="0.3">
      <c r="A97" s="2"/>
      <c r="B97" s="1"/>
      <c r="C97" s="1"/>
      <c r="D97" s="1"/>
      <c r="E97" s="1"/>
      <c r="F97" s="1"/>
    </row>
    <row r="98" spans="1:6" x14ac:dyDescent="0.3">
      <c r="A98" s="2"/>
      <c r="B98" s="1"/>
      <c r="C98" s="1"/>
      <c r="D98" s="1"/>
      <c r="E98" s="1"/>
      <c r="F98" s="1"/>
    </row>
    <row r="99" spans="1:6" x14ac:dyDescent="0.3">
      <c r="A99" s="2"/>
      <c r="B99" s="1"/>
      <c r="C99" s="1"/>
      <c r="D99" s="1"/>
      <c r="E99" s="1"/>
      <c r="F99" s="1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E7007C-7F23-4AA8-923E-2D520A271A02}">
  <sheetPr>
    <tabColor rgb="FFFF0000"/>
  </sheetPr>
  <dimension ref="A1:AM298"/>
  <sheetViews>
    <sheetView zoomScale="50" zoomScaleNormal="50" workbookViewId="0">
      <pane xSplit="15" ySplit="15" topLeftCell="Y101" activePane="bottomRight" state="frozen"/>
      <selection pane="topRight" activeCell="P1" sqref="P1"/>
      <selection pane="bottomLeft" activeCell="A16" sqref="A16"/>
      <selection pane="bottomRight" activeCell="B122" sqref="B122:AE159"/>
    </sheetView>
  </sheetViews>
  <sheetFormatPr defaultColWidth="16.109375" defaultRowHeight="18" x14ac:dyDescent="0.35"/>
  <cols>
    <col min="1" max="1" width="16.109375" style="365"/>
    <col min="2" max="2" width="20.109375" style="329" bestFit="1" customWidth="1"/>
    <col min="3" max="3" width="16.109375" style="329"/>
    <col min="4" max="4" width="18.77734375" style="329" bestFit="1" customWidth="1"/>
    <col min="5" max="5" width="16.109375" style="329"/>
    <col min="6" max="6" width="18.77734375" style="329" bestFit="1" customWidth="1"/>
    <col min="7" max="9" width="16.109375" style="329"/>
    <col min="10" max="11" width="16.33203125" style="329" bestFit="1" customWidth="1"/>
    <col min="12" max="14" width="18.5546875" style="329" bestFit="1" customWidth="1"/>
    <col min="15" max="15" width="16.33203125" style="329" bestFit="1" customWidth="1"/>
    <col min="16" max="23" width="16.109375" style="329"/>
    <col min="24" max="30" width="16.88671875" style="318" customWidth="1"/>
    <col min="31" max="16384" width="16.109375" style="329"/>
  </cols>
  <sheetData>
    <row r="1" spans="1:39" s="357" customFormat="1" ht="208.2" customHeight="1" x14ac:dyDescent="0.3">
      <c r="A1" s="354"/>
      <c r="B1" s="355" t="s">
        <v>65</v>
      </c>
      <c r="C1" s="356" t="s">
        <v>76</v>
      </c>
      <c r="D1" s="355" t="s">
        <v>188</v>
      </c>
      <c r="E1" s="356" t="s">
        <v>73</v>
      </c>
      <c r="F1" s="355" t="s">
        <v>299</v>
      </c>
      <c r="G1" s="356" t="s">
        <v>235</v>
      </c>
      <c r="H1" s="356" t="str">
        <f>'Data Input'!H2</f>
        <v>Mid Sweetbay</v>
      </c>
      <c r="I1" s="356" t="s">
        <v>279</v>
      </c>
      <c r="J1" s="355" t="s">
        <v>236</v>
      </c>
      <c r="K1" s="356" t="s">
        <v>67</v>
      </c>
      <c r="L1" s="355" t="s">
        <v>68</v>
      </c>
      <c r="M1" s="355" t="s">
        <v>69</v>
      </c>
      <c r="N1" s="355" t="s">
        <v>75</v>
      </c>
      <c r="O1" s="356" t="s">
        <v>71</v>
      </c>
      <c r="P1" s="355" t="s">
        <v>72</v>
      </c>
      <c r="Q1" s="355" t="s">
        <v>291</v>
      </c>
      <c r="R1" s="355" t="s">
        <v>279</v>
      </c>
      <c r="S1" s="355" t="s">
        <v>291</v>
      </c>
      <c r="T1" s="356" t="s">
        <v>74</v>
      </c>
      <c r="U1" s="356" t="s">
        <v>70</v>
      </c>
      <c r="V1" s="356" t="s">
        <v>292</v>
      </c>
      <c r="W1" s="355" t="s">
        <v>414</v>
      </c>
      <c r="X1" s="355" t="s">
        <v>385</v>
      </c>
      <c r="Y1" s="355" t="s">
        <v>386</v>
      </c>
      <c r="Z1" s="357" t="s">
        <v>391</v>
      </c>
      <c r="AA1" s="355" t="s">
        <v>387</v>
      </c>
      <c r="AB1" s="355" t="s">
        <v>389</v>
      </c>
      <c r="AC1" s="357" t="s">
        <v>388</v>
      </c>
      <c r="AD1" s="355" t="s">
        <v>390</v>
      </c>
      <c r="AE1" s="355" t="s">
        <v>116</v>
      </c>
      <c r="AF1" s="355" t="s">
        <v>134</v>
      </c>
      <c r="AG1" s="357" t="s">
        <v>184</v>
      </c>
      <c r="AM1" s="357" t="s">
        <v>185</v>
      </c>
    </row>
    <row r="2" spans="1:39" s="339" customFormat="1" ht="26.4" customHeight="1" x14ac:dyDescent="0.35">
      <c r="A2" s="358"/>
      <c r="B2" s="359" t="str">
        <f>'New GPD'!B2</f>
        <v>WW 1</v>
      </c>
      <c r="C2" s="359">
        <f>'New GPD'!C2</f>
        <v>2</v>
      </c>
      <c r="D2" s="359" t="str">
        <f>'New GPD'!D2</f>
        <v>WW 3</v>
      </c>
      <c r="E2" s="359">
        <f>'New GPD'!E2</f>
        <v>4</v>
      </c>
      <c r="F2" s="359" t="str">
        <f>'New GPD'!F2</f>
        <v>WW 6</v>
      </c>
      <c r="G2" s="359">
        <f>'New GPD'!G2</f>
        <v>7</v>
      </c>
      <c r="H2" s="359" t="str">
        <f>'New GPD'!H2</f>
        <v>DDW 8</v>
      </c>
      <c r="I2" s="359">
        <f>'New GPD'!I2</f>
        <v>9</v>
      </c>
      <c r="J2" s="359" t="str">
        <f>'New GPD'!J2</f>
        <v>WW !0</v>
      </c>
      <c r="K2" s="359" t="str">
        <f>'New GPD'!K2</f>
        <v>WW 11</v>
      </c>
      <c r="L2" s="359" t="str">
        <f>'New GPD'!L2</f>
        <v>WW 12</v>
      </c>
      <c r="M2" s="359" t="str">
        <f>'New GPD'!M2</f>
        <v>WW 13</v>
      </c>
      <c r="N2" s="359" t="str">
        <f>'New GPD'!N2</f>
        <v>WW 15</v>
      </c>
      <c r="O2" s="359" t="str">
        <f>'New GPD'!O2</f>
        <v>WW 16</v>
      </c>
      <c r="P2" s="359" t="str">
        <f>'New GPD'!P2</f>
        <v>WW 17</v>
      </c>
      <c r="Q2" s="359">
        <f>'New GPD'!Q2</f>
        <v>18</v>
      </c>
      <c r="R2" s="359">
        <f>'New GPD'!R2</f>
        <v>19</v>
      </c>
      <c r="S2" s="359">
        <f>'New GPD'!S2</f>
        <v>20</v>
      </c>
      <c r="T2" s="359" t="str">
        <f>'New GPD'!T2</f>
        <v>DDW 21</v>
      </c>
      <c r="U2" s="359" t="str">
        <f>'New GPD'!U2</f>
        <v>DDW22</v>
      </c>
      <c r="V2" s="359">
        <f>'New GPD'!V2</f>
        <v>23</v>
      </c>
      <c r="W2" s="359" t="str">
        <f>'New GPD'!W2</f>
        <v>DDW24</v>
      </c>
      <c r="X2" s="359" t="str">
        <f>'New GPD'!X2</f>
        <v>DDW 25</v>
      </c>
      <c r="Y2" s="359" t="str">
        <f>'New GPD'!Y2</f>
        <v>DDW 26</v>
      </c>
      <c r="Z2" s="359" t="str">
        <f>'New GPD'!Z2</f>
        <v>DDW 27</v>
      </c>
      <c r="AA2" s="359" t="str">
        <f>'New GPD'!AA2</f>
        <v>DDW28</v>
      </c>
      <c r="AB2" s="359" t="str">
        <f>'New GPD'!AB2</f>
        <v>DDW 29</v>
      </c>
      <c r="AC2" s="359" t="str">
        <f>'New GPD'!AC2</f>
        <v>WW30</v>
      </c>
      <c r="AD2" s="359"/>
      <c r="AE2" s="360"/>
      <c r="AF2" s="361"/>
      <c r="AG2" s="362"/>
      <c r="AI2" s="340"/>
    </row>
    <row r="3" spans="1:39" s="341" customFormat="1" ht="28.5" hidden="1" customHeight="1" x14ac:dyDescent="0.35">
      <c r="A3" s="185">
        <v>45510</v>
      </c>
      <c r="B3" s="181">
        <v>7428405</v>
      </c>
      <c r="C3" s="304">
        <v>820174</v>
      </c>
      <c r="D3" s="181">
        <v>579893</v>
      </c>
      <c r="E3" s="184">
        <v>2736887</v>
      </c>
      <c r="F3" s="181">
        <v>1177651</v>
      </c>
      <c r="G3" s="184">
        <v>878991</v>
      </c>
      <c r="H3" s="181">
        <v>5951480</v>
      </c>
      <c r="I3" s="181">
        <v>278110</v>
      </c>
      <c r="J3" s="184">
        <v>25809470</v>
      </c>
      <c r="K3" s="181">
        <v>151186</v>
      </c>
      <c r="L3" s="184">
        <v>314500</v>
      </c>
      <c r="M3" s="181">
        <v>1140678</v>
      </c>
      <c r="N3" s="184">
        <v>9050039</v>
      </c>
      <c r="O3" s="181">
        <v>7613156</v>
      </c>
      <c r="P3" s="184">
        <v>653258</v>
      </c>
      <c r="Q3" s="181">
        <v>904729</v>
      </c>
      <c r="R3" s="181">
        <v>524768</v>
      </c>
      <c r="S3" s="181">
        <v>814203</v>
      </c>
      <c r="T3" s="304">
        <v>9072250</v>
      </c>
      <c r="U3" s="304">
        <v>4008297</v>
      </c>
      <c r="V3" s="363"/>
      <c r="W3" s="342">
        <v>991584</v>
      </c>
      <c r="X3" s="347"/>
      <c r="Y3" s="347"/>
      <c r="Z3" s="347"/>
      <c r="AA3" s="347"/>
      <c r="AB3" s="347"/>
      <c r="AC3" s="347"/>
      <c r="AD3" s="347"/>
      <c r="AE3" s="181"/>
      <c r="AF3" s="364"/>
      <c r="AG3" s="364"/>
      <c r="AH3" s="364"/>
    </row>
    <row r="4" spans="1:39" s="341" customFormat="1" ht="28.5" hidden="1" customHeight="1" x14ac:dyDescent="0.35">
      <c r="A4" s="185">
        <v>45517</v>
      </c>
      <c r="B4" s="184">
        <v>7521173</v>
      </c>
      <c r="C4" s="304">
        <v>820174</v>
      </c>
      <c r="D4" s="184">
        <v>588462</v>
      </c>
      <c r="E4" s="184">
        <v>2736887</v>
      </c>
      <c r="F4" s="184">
        <v>1197721</v>
      </c>
      <c r="G4" s="184">
        <v>878991</v>
      </c>
      <c r="H4" s="181">
        <v>5951480</v>
      </c>
      <c r="I4" s="181">
        <v>0</v>
      </c>
      <c r="J4" s="304">
        <v>25809470</v>
      </c>
      <c r="K4" s="181">
        <v>151186</v>
      </c>
      <c r="L4" s="184">
        <v>0</v>
      </c>
      <c r="M4" s="184">
        <v>1140686</v>
      </c>
      <c r="N4" s="184">
        <v>9124417</v>
      </c>
      <c r="O4" s="181">
        <v>7613156</v>
      </c>
      <c r="P4" s="184">
        <v>663926</v>
      </c>
      <c r="Q4" s="184">
        <v>932877</v>
      </c>
      <c r="R4" s="184">
        <v>545259</v>
      </c>
      <c r="S4" s="184">
        <v>840040</v>
      </c>
      <c r="T4" s="304">
        <v>9072250</v>
      </c>
      <c r="U4" s="304">
        <v>4008297</v>
      </c>
      <c r="V4" s="184"/>
      <c r="W4" s="184">
        <v>1076694</v>
      </c>
      <c r="X4" s="347"/>
      <c r="Y4" s="347"/>
      <c r="Z4" s="347"/>
      <c r="AA4" s="347"/>
      <c r="AB4" s="347"/>
      <c r="AC4" s="347"/>
      <c r="AD4" s="347"/>
      <c r="AE4" s="181"/>
      <c r="AF4" s="364"/>
      <c r="AG4" s="364"/>
      <c r="AH4" s="364"/>
    </row>
    <row r="5" spans="1:39" s="341" customFormat="1" ht="28.5" hidden="1" customHeight="1" x14ac:dyDescent="0.35">
      <c r="A5" s="185">
        <v>45524</v>
      </c>
      <c r="B5" s="181">
        <v>7654312</v>
      </c>
      <c r="C5" s="304">
        <v>820174</v>
      </c>
      <c r="D5" s="181">
        <v>600414</v>
      </c>
      <c r="E5" s="184">
        <v>2736887</v>
      </c>
      <c r="F5" s="181">
        <v>1222706</v>
      </c>
      <c r="G5" s="184">
        <v>878991</v>
      </c>
      <c r="H5" s="181">
        <v>5951480</v>
      </c>
      <c r="I5" s="181">
        <v>278110</v>
      </c>
      <c r="J5" s="304">
        <v>25809470</v>
      </c>
      <c r="K5" s="181">
        <v>151307</v>
      </c>
      <c r="L5" s="184">
        <v>5061</v>
      </c>
      <c r="M5" s="181">
        <v>1296645</v>
      </c>
      <c r="N5" s="184">
        <v>9236349</v>
      </c>
      <c r="O5" s="181">
        <v>7613156</v>
      </c>
      <c r="P5" s="184">
        <v>678700</v>
      </c>
      <c r="Q5" s="181">
        <v>932877</v>
      </c>
      <c r="R5" s="181">
        <v>545259</v>
      </c>
      <c r="S5" s="181">
        <v>840040</v>
      </c>
      <c r="T5" s="304">
        <v>9072250</v>
      </c>
      <c r="U5" s="304">
        <v>4008297</v>
      </c>
      <c r="V5" s="363"/>
      <c r="W5" s="343">
        <v>1124890</v>
      </c>
      <c r="X5" s="347"/>
      <c r="Y5" s="347"/>
      <c r="Z5" s="347"/>
      <c r="AA5" s="347"/>
      <c r="AB5" s="347"/>
      <c r="AC5" s="347"/>
      <c r="AD5" s="347"/>
      <c r="AE5" s="181"/>
      <c r="AF5" s="364"/>
      <c r="AG5" s="364"/>
      <c r="AH5" s="364"/>
    </row>
    <row r="6" spans="1:39" s="341" customFormat="1" ht="28.5" hidden="1" customHeight="1" x14ac:dyDescent="0.35">
      <c r="A6" s="185">
        <v>45530</v>
      </c>
      <c r="B6" s="181">
        <v>7755158</v>
      </c>
      <c r="C6" s="304">
        <v>820174</v>
      </c>
      <c r="D6" s="181">
        <v>605190</v>
      </c>
      <c r="E6" s="184">
        <v>2736887</v>
      </c>
      <c r="F6" s="181">
        <v>1237770</v>
      </c>
      <c r="G6" s="184">
        <v>878991</v>
      </c>
      <c r="H6" s="181">
        <v>5951480</v>
      </c>
      <c r="I6" s="181">
        <v>278110</v>
      </c>
      <c r="J6" s="184">
        <v>25809470</v>
      </c>
      <c r="K6" s="184">
        <v>151807</v>
      </c>
      <c r="L6" s="184">
        <v>615700</v>
      </c>
      <c r="M6" s="181">
        <v>1388416</v>
      </c>
      <c r="N6" s="184">
        <v>9302579</v>
      </c>
      <c r="O6" s="181">
        <v>52195</v>
      </c>
      <c r="P6" s="184">
        <v>682186</v>
      </c>
      <c r="Q6" s="181">
        <v>932877</v>
      </c>
      <c r="R6" s="181">
        <v>545259</v>
      </c>
      <c r="S6" s="181">
        <v>840040</v>
      </c>
      <c r="T6" s="304">
        <v>9072250</v>
      </c>
      <c r="U6" s="304">
        <v>4008297</v>
      </c>
      <c r="V6" s="363"/>
      <c r="W6" s="343">
        <v>1150326</v>
      </c>
      <c r="X6" s="347"/>
      <c r="Y6" s="347"/>
      <c r="Z6" s="347"/>
      <c r="AA6" s="347"/>
      <c r="AB6" s="347"/>
      <c r="AC6" s="347"/>
      <c r="AD6" s="347"/>
      <c r="AE6" s="181"/>
      <c r="AF6" s="364"/>
      <c r="AG6" s="364"/>
      <c r="AH6" s="364"/>
    </row>
    <row r="7" spans="1:39" s="341" customFormat="1" ht="28.5" hidden="1" customHeight="1" x14ac:dyDescent="0.35">
      <c r="A7" s="185">
        <v>45544</v>
      </c>
      <c r="B7" s="181">
        <v>7798231</v>
      </c>
      <c r="C7" s="304">
        <v>820174</v>
      </c>
      <c r="D7" s="181">
        <v>605390</v>
      </c>
      <c r="E7" s="184">
        <v>2736887</v>
      </c>
      <c r="F7" s="181">
        <v>1266660</v>
      </c>
      <c r="G7" s="184">
        <v>878991</v>
      </c>
      <c r="H7" s="181">
        <v>5951480</v>
      </c>
      <c r="I7" s="181">
        <v>278110</v>
      </c>
      <c r="J7" s="184">
        <v>25809470</v>
      </c>
      <c r="K7" s="184">
        <v>151807</v>
      </c>
      <c r="L7" s="184">
        <v>672300</v>
      </c>
      <c r="M7" s="181">
        <v>1401397</v>
      </c>
      <c r="N7" s="184">
        <v>9382119</v>
      </c>
      <c r="O7" s="181">
        <v>8555</v>
      </c>
      <c r="P7" s="184">
        <v>689898</v>
      </c>
      <c r="Q7" s="181">
        <v>932877</v>
      </c>
      <c r="R7" s="181">
        <v>545259</v>
      </c>
      <c r="S7" s="181">
        <v>840040</v>
      </c>
      <c r="T7" s="304">
        <v>9072250</v>
      </c>
      <c r="U7" s="304">
        <v>4008297</v>
      </c>
      <c r="V7" s="363"/>
      <c r="W7" s="343">
        <v>1180000</v>
      </c>
      <c r="X7" s="347"/>
      <c r="Y7" s="347"/>
      <c r="Z7" s="347"/>
      <c r="AA7" s="347"/>
      <c r="AB7" s="347"/>
      <c r="AC7" s="347"/>
      <c r="AD7" s="347"/>
      <c r="AE7" s="181"/>
      <c r="AF7" s="364"/>
      <c r="AG7" s="364"/>
      <c r="AH7" s="364"/>
    </row>
    <row r="8" spans="1:39" s="341" customFormat="1" ht="28.5" hidden="1" customHeight="1" x14ac:dyDescent="0.35">
      <c r="A8" s="185">
        <v>45559</v>
      </c>
      <c r="B8" s="181">
        <v>7874591</v>
      </c>
      <c r="C8" s="304">
        <v>820174</v>
      </c>
      <c r="D8" s="181">
        <v>610659</v>
      </c>
      <c r="E8" s="184">
        <v>2736887</v>
      </c>
      <c r="F8" s="181">
        <v>1298587</v>
      </c>
      <c r="G8" s="184">
        <v>878991</v>
      </c>
      <c r="H8" s="181">
        <v>5951480</v>
      </c>
      <c r="I8" s="181">
        <v>278110</v>
      </c>
      <c r="J8" s="181">
        <v>25864620</v>
      </c>
      <c r="K8" s="184">
        <v>151807</v>
      </c>
      <c r="L8" s="181">
        <v>771600</v>
      </c>
      <c r="M8" s="181">
        <v>1511362</v>
      </c>
      <c r="N8" s="181">
        <v>9538112</v>
      </c>
      <c r="O8" s="181">
        <v>7788</v>
      </c>
      <c r="P8" s="181">
        <v>703904</v>
      </c>
      <c r="Q8" s="181">
        <v>932877</v>
      </c>
      <c r="R8" s="181">
        <v>545259</v>
      </c>
      <c r="S8" s="181">
        <v>840040</v>
      </c>
      <c r="T8" s="304">
        <v>9072250</v>
      </c>
      <c r="U8" s="304">
        <v>4008297</v>
      </c>
      <c r="V8" s="181"/>
      <c r="W8" s="181">
        <v>1283583</v>
      </c>
      <c r="X8" s="347"/>
      <c r="Y8" s="347"/>
      <c r="Z8" s="347"/>
      <c r="AA8" s="347"/>
      <c r="AB8" s="347"/>
      <c r="AC8" s="347"/>
      <c r="AD8" s="347"/>
      <c r="AE8" s="181"/>
      <c r="AF8" s="364"/>
      <c r="AG8" s="364"/>
      <c r="AH8" s="364"/>
    </row>
    <row r="9" spans="1:39" s="341" customFormat="1" ht="28.5" hidden="1" customHeight="1" x14ac:dyDescent="0.35">
      <c r="A9" s="185">
        <v>45567</v>
      </c>
      <c r="B9" s="181">
        <v>7919662</v>
      </c>
      <c r="C9" s="304">
        <v>820174</v>
      </c>
      <c r="D9" s="181">
        <v>615466</v>
      </c>
      <c r="E9" s="184">
        <v>2736887</v>
      </c>
      <c r="F9" s="181">
        <v>1319255</v>
      </c>
      <c r="G9" s="184">
        <v>878991</v>
      </c>
      <c r="H9" s="181">
        <v>5951480</v>
      </c>
      <c r="I9" s="181">
        <v>278110</v>
      </c>
      <c r="J9" s="181">
        <v>25864620</v>
      </c>
      <c r="K9" s="184">
        <v>151807</v>
      </c>
      <c r="L9" s="184">
        <v>831500</v>
      </c>
      <c r="M9" s="181">
        <v>1545618</v>
      </c>
      <c r="N9" s="184">
        <v>9579245</v>
      </c>
      <c r="O9" s="181">
        <v>9458</v>
      </c>
      <c r="P9" s="184">
        <v>744571</v>
      </c>
      <c r="Q9" s="181">
        <v>932877</v>
      </c>
      <c r="R9" s="181">
        <v>545259</v>
      </c>
      <c r="S9" s="181">
        <v>840040</v>
      </c>
      <c r="T9" s="304">
        <v>9072250</v>
      </c>
      <c r="U9" s="304">
        <v>4008297</v>
      </c>
      <c r="V9" s="363"/>
      <c r="W9" s="343">
        <v>1350424</v>
      </c>
      <c r="X9" s="347"/>
      <c r="Y9" s="347"/>
      <c r="Z9" s="347"/>
      <c r="AA9" s="347"/>
      <c r="AB9" s="347"/>
      <c r="AC9" s="347"/>
      <c r="AD9" s="347"/>
      <c r="AE9" s="181"/>
      <c r="AF9" s="364"/>
      <c r="AG9" s="364"/>
      <c r="AH9" s="364"/>
    </row>
    <row r="10" spans="1:39" s="341" customFormat="1" ht="28.5" hidden="1" customHeight="1" x14ac:dyDescent="0.35">
      <c r="A10" s="185">
        <v>45573</v>
      </c>
      <c r="B10" s="181">
        <v>7990184</v>
      </c>
      <c r="C10" s="304">
        <v>820174</v>
      </c>
      <c r="D10" s="181">
        <v>619314</v>
      </c>
      <c r="E10" s="184">
        <v>2736887</v>
      </c>
      <c r="F10" s="181">
        <v>1345604</v>
      </c>
      <c r="G10" s="184">
        <v>878991</v>
      </c>
      <c r="H10" s="181">
        <v>5951480</v>
      </c>
      <c r="I10" s="181">
        <v>278110</v>
      </c>
      <c r="J10" s="304">
        <v>25864620</v>
      </c>
      <c r="K10" s="184">
        <v>151807</v>
      </c>
      <c r="L10" s="184">
        <v>928700</v>
      </c>
      <c r="M10" s="181">
        <v>1636309</v>
      </c>
      <c r="N10" s="184">
        <v>9698097</v>
      </c>
      <c r="O10" s="181">
        <v>14007</v>
      </c>
      <c r="P10" s="184">
        <v>779564</v>
      </c>
      <c r="Q10" s="181">
        <v>932877</v>
      </c>
      <c r="R10" s="181">
        <v>545259</v>
      </c>
      <c r="S10" s="181">
        <v>840040</v>
      </c>
      <c r="T10" s="304">
        <v>9072250</v>
      </c>
      <c r="U10" s="304">
        <v>4008297</v>
      </c>
      <c r="V10" s="363"/>
      <c r="W10" s="343">
        <v>1389525</v>
      </c>
      <c r="X10" s="347"/>
      <c r="Y10" s="347"/>
      <c r="Z10" s="347"/>
      <c r="AA10" s="347"/>
      <c r="AB10" s="347"/>
      <c r="AC10" s="347"/>
      <c r="AD10" s="347"/>
      <c r="AE10" s="181"/>
      <c r="AF10" s="364"/>
      <c r="AG10" s="364"/>
      <c r="AH10" s="364"/>
    </row>
    <row r="11" spans="1:39" s="341" customFormat="1" ht="28.5" hidden="1" customHeight="1" x14ac:dyDescent="0.35">
      <c r="A11" s="185">
        <v>45580</v>
      </c>
      <c r="B11" s="181">
        <v>800297</v>
      </c>
      <c r="C11" s="304">
        <v>820174</v>
      </c>
      <c r="D11" s="181">
        <v>623550</v>
      </c>
      <c r="E11" s="184">
        <v>2736887</v>
      </c>
      <c r="F11" s="181">
        <v>1373281</v>
      </c>
      <c r="G11" s="184">
        <v>878991</v>
      </c>
      <c r="H11" s="181">
        <v>5951480</v>
      </c>
      <c r="I11" s="181">
        <v>278110</v>
      </c>
      <c r="J11" s="184">
        <v>2586462</v>
      </c>
      <c r="K11" s="184">
        <v>151807</v>
      </c>
      <c r="L11" s="184">
        <v>928700</v>
      </c>
      <c r="M11" s="181">
        <v>1666583</v>
      </c>
      <c r="N11" s="184">
        <v>9713491</v>
      </c>
      <c r="O11" s="181">
        <v>151435</v>
      </c>
      <c r="P11" s="184">
        <v>784845</v>
      </c>
      <c r="Q11" s="181">
        <v>932877</v>
      </c>
      <c r="R11" s="181">
        <v>545259</v>
      </c>
      <c r="S11" s="181">
        <v>840040</v>
      </c>
      <c r="T11" s="304">
        <v>9072250</v>
      </c>
      <c r="U11" s="304">
        <v>4008297</v>
      </c>
      <c r="V11" s="363"/>
      <c r="W11" s="343">
        <v>1404670</v>
      </c>
      <c r="X11" s="347"/>
      <c r="Y11" s="347"/>
      <c r="Z11" s="347"/>
      <c r="AA11" s="347"/>
      <c r="AB11" s="347"/>
      <c r="AC11" s="347"/>
      <c r="AD11" s="347"/>
      <c r="AE11" s="181"/>
      <c r="AF11" s="364"/>
      <c r="AG11" s="364"/>
      <c r="AH11" s="364"/>
    </row>
    <row r="12" spans="1:39" s="341" customFormat="1" ht="28.5" hidden="1" customHeight="1" x14ac:dyDescent="0.35">
      <c r="A12" s="185">
        <v>45594</v>
      </c>
      <c r="B12" s="181">
        <v>800843</v>
      </c>
      <c r="C12" s="304">
        <v>820174</v>
      </c>
      <c r="D12" s="181">
        <v>626860</v>
      </c>
      <c r="E12" s="184">
        <v>2736887</v>
      </c>
      <c r="F12" s="181">
        <v>1403034</v>
      </c>
      <c r="G12" s="184">
        <v>878991</v>
      </c>
      <c r="H12" s="181">
        <v>5951480</v>
      </c>
      <c r="I12" s="181">
        <v>278110</v>
      </c>
      <c r="J12" s="184">
        <v>2586462</v>
      </c>
      <c r="K12" s="184">
        <v>151807</v>
      </c>
      <c r="L12" s="184">
        <v>928700</v>
      </c>
      <c r="M12" s="181">
        <v>1722176</v>
      </c>
      <c r="N12" s="184">
        <v>9787794</v>
      </c>
      <c r="O12" s="181">
        <v>173100</v>
      </c>
      <c r="P12" s="184">
        <v>796436</v>
      </c>
      <c r="Q12" s="181">
        <v>932877</v>
      </c>
      <c r="R12" s="181">
        <v>545259</v>
      </c>
      <c r="S12" s="181">
        <v>840040</v>
      </c>
      <c r="T12" s="304">
        <v>9072250</v>
      </c>
      <c r="U12" s="304">
        <v>4008297</v>
      </c>
      <c r="V12" s="363"/>
      <c r="W12" s="343">
        <v>1489390</v>
      </c>
      <c r="X12" s="347"/>
      <c r="Y12" s="347"/>
      <c r="Z12" s="347"/>
      <c r="AA12" s="347"/>
      <c r="AB12" s="347"/>
      <c r="AC12" s="347"/>
      <c r="AD12" s="347"/>
      <c r="AE12" s="181"/>
      <c r="AF12" s="364"/>
      <c r="AG12" s="364"/>
      <c r="AH12" s="364"/>
    </row>
    <row r="13" spans="1:39" s="341" customFormat="1" ht="28.5" hidden="1" customHeight="1" x14ac:dyDescent="0.35">
      <c r="A13" s="185">
        <v>45601</v>
      </c>
      <c r="B13" s="181">
        <v>800843</v>
      </c>
      <c r="C13" s="304">
        <v>820174</v>
      </c>
      <c r="D13" s="181">
        <v>629540</v>
      </c>
      <c r="E13" s="184">
        <v>2736887</v>
      </c>
      <c r="F13" s="181">
        <v>1418264</v>
      </c>
      <c r="G13" s="184">
        <v>878991</v>
      </c>
      <c r="H13" s="181">
        <v>5951480</v>
      </c>
      <c r="I13" s="181">
        <v>278110</v>
      </c>
      <c r="J13" s="184">
        <v>2586462</v>
      </c>
      <c r="K13" s="184">
        <v>151807</v>
      </c>
      <c r="L13" s="184">
        <v>928700</v>
      </c>
      <c r="M13" s="181">
        <v>1733443</v>
      </c>
      <c r="N13" s="184">
        <v>9806769</v>
      </c>
      <c r="O13" s="181">
        <v>175256</v>
      </c>
      <c r="P13" s="184">
        <v>808400</v>
      </c>
      <c r="Q13" s="181">
        <v>932877</v>
      </c>
      <c r="R13" s="181">
        <v>545259</v>
      </c>
      <c r="S13" s="181">
        <v>840040</v>
      </c>
      <c r="T13" s="304">
        <v>9072250</v>
      </c>
      <c r="U13" s="304">
        <v>4008297</v>
      </c>
      <c r="V13" s="363"/>
      <c r="W13" s="343">
        <v>1489390</v>
      </c>
      <c r="X13" s="347"/>
      <c r="Y13" s="347"/>
      <c r="Z13" s="347"/>
      <c r="AA13" s="347"/>
      <c r="AB13" s="347"/>
      <c r="AC13" s="347"/>
      <c r="AD13" s="347"/>
      <c r="AE13" s="181"/>
      <c r="AF13" s="364"/>
      <c r="AG13" s="364"/>
      <c r="AH13" s="364"/>
    </row>
    <row r="14" spans="1:39" s="341" customFormat="1" ht="28.5" hidden="1" customHeight="1" x14ac:dyDescent="0.35">
      <c r="A14" s="185">
        <v>45608</v>
      </c>
      <c r="B14" s="181">
        <v>800843</v>
      </c>
      <c r="C14" s="304">
        <v>820174</v>
      </c>
      <c r="D14" s="181">
        <v>632630</v>
      </c>
      <c r="E14" s="184">
        <v>2736887</v>
      </c>
      <c r="F14" s="181">
        <v>1438656</v>
      </c>
      <c r="G14" s="184">
        <v>878991</v>
      </c>
      <c r="H14" s="181">
        <v>5951480</v>
      </c>
      <c r="I14" s="181">
        <v>278110</v>
      </c>
      <c r="J14" s="184">
        <v>2586462</v>
      </c>
      <c r="K14" s="184">
        <v>151807</v>
      </c>
      <c r="L14" s="184">
        <v>928700</v>
      </c>
      <c r="M14" s="181">
        <v>1723443</v>
      </c>
      <c r="N14" s="184">
        <v>9892293</v>
      </c>
      <c r="O14" s="181">
        <v>186759</v>
      </c>
      <c r="P14" s="184">
        <v>811931</v>
      </c>
      <c r="Q14" s="181">
        <v>932877</v>
      </c>
      <c r="R14" s="181">
        <v>545259</v>
      </c>
      <c r="S14" s="181">
        <v>840040</v>
      </c>
      <c r="T14" s="304">
        <v>9072250</v>
      </c>
      <c r="U14" s="304">
        <v>4008297</v>
      </c>
      <c r="V14" s="363"/>
      <c r="W14" s="343">
        <v>1489390</v>
      </c>
      <c r="X14" s="347"/>
      <c r="Y14" s="347"/>
      <c r="Z14" s="347"/>
      <c r="AA14" s="347"/>
      <c r="AB14" s="347"/>
      <c r="AC14" s="347"/>
      <c r="AD14" s="347"/>
      <c r="AE14" s="181"/>
      <c r="AF14" s="364"/>
      <c r="AG14" s="364"/>
      <c r="AH14" s="364"/>
    </row>
    <row r="15" spans="1:39" s="341" customFormat="1" ht="28.5" hidden="1" customHeight="1" x14ac:dyDescent="0.35">
      <c r="A15" s="185">
        <v>45615</v>
      </c>
      <c r="B15" s="181"/>
      <c r="C15" s="184"/>
      <c r="D15" s="181">
        <v>635000</v>
      </c>
      <c r="E15" s="184"/>
      <c r="F15" s="181">
        <v>1448537</v>
      </c>
      <c r="G15" s="184"/>
      <c r="H15" s="181"/>
      <c r="I15" s="181"/>
      <c r="J15" s="184">
        <v>2586462</v>
      </c>
      <c r="K15" s="181"/>
      <c r="L15" s="184">
        <v>933800</v>
      </c>
      <c r="M15" s="181">
        <v>3400</v>
      </c>
      <c r="N15" s="184">
        <v>9903761</v>
      </c>
      <c r="O15" s="181">
        <v>203308</v>
      </c>
      <c r="P15" s="184">
        <v>817366</v>
      </c>
      <c r="Q15" s="181"/>
      <c r="R15" s="181"/>
      <c r="S15" s="181"/>
      <c r="T15" s="304"/>
      <c r="U15" s="304"/>
      <c r="V15" s="363"/>
      <c r="W15" s="343"/>
      <c r="X15" s="347"/>
      <c r="Y15" s="347"/>
      <c r="Z15" s="347"/>
      <c r="AA15" s="347"/>
      <c r="AB15" s="347"/>
      <c r="AC15" s="347"/>
      <c r="AD15" s="347"/>
      <c r="AE15" s="181"/>
      <c r="AF15" s="364"/>
      <c r="AG15" s="364"/>
      <c r="AH15" s="364"/>
    </row>
    <row r="16" spans="1:39" s="341" customFormat="1" ht="28.5" hidden="1" customHeight="1" x14ac:dyDescent="0.35">
      <c r="A16" s="185">
        <v>45621</v>
      </c>
      <c r="B16" s="181"/>
      <c r="C16" s="184"/>
      <c r="D16" s="181">
        <v>637460</v>
      </c>
      <c r="E16" s="184"/>
      <c r="F16" s="181">
        <v>1474265</v>
      </c>
      <c r="G16" s="184"/>
      <c r="H16" s="181"/>
      <c r="I16" s="181"/>
      <c r="J16" s="184">
        <v>554</v>
      </c>
      <c r="K16" s="181"/>
      <c r="L16" s="184">
        <v>975400</v>
      </c>
      <c r="M16" s="181">
        <v>52400</v>
      </c>
      <c r="N16" s="184">
        <v>9951412</v>
      </c>
      <c r="O16" s="181">
        <v>230276</v>
      </c>
      <c r="P16" s="184">
        <v>834776</v>
      </c>
      <c r="Q16" s="181"/>
      <c r="R16" s="181"/>
      <c r="S16" s="181"/>
      <c r="T16" s="304"/>
      <c r="U16" s="304"/>
      <c r="V16" s="363"/>
      <c r="W16" s="343"/>
      <c r="X16" s="347"/>
      <c r="Y16" s="347"/>
      <c r="Z16" s="347"/>
      <c r="AA16" s="347"/>
      <c r="AB16" s="347"/>
      <c r="AC16" s="347"/>
      <c r="AD16" s="347"/>
      <c r="AE16" s="181"/>
      <c r="AF16" s="364"/>
      <c r="AG16" s="364"/>
      <c r="AH16" s="364"/>
    </row>
    <row r="17" spans="1:36" s="341" customFormat="1" ht="28.5" hidden="1" customHeight="1" x14ac:dyDescent="0.35">
      <c r="A17" s="185">
        <v>45629</v>
      </c>
      <c r="B17" s="181"/>
      <c r="C17" s="184"/>
      <c r="D17" s="181">
        <v>639673</v>
      </c>
      <c r="E17" s="184"/>
      <c r="F17" s="181">
        <v>1503840</v>
      </c>
      <c r="G17" s="184"/>
      <c r="H17" s="181"/>
      <c r="I17" s="181"/>
      <c r="J17" s="184"/>
      <c r="K17" s="181"/>
      <c r="L17" s="184">
        <v>102900</v>
      </c>
      <c r="M17" s="184">
        <v>168400</v>
      </c>
      <c r="N17" s="184">
        <v>71428</v>
      </c>
      <c r="O17" s="181">
        <v>277445</v>
      </c>
      <c r="P17" s="184">
        <v>840895</v>
      </c>
      <c r="Q17" s="181"/>
      <c r="R17" s="181"/>
      <c r="S17" s="181"/>
      <c r="T17" s="304"/>
      <c r="U17" s="304"/>
      <c r="V17" s="363"/>
      <c r="W17" s="343"/>
      <c r="X17" s="347"/>
      <c r="Y17" s="347"/>
      <c r="Z17" s="347"/>
      <c r="AA17" s="347"/>
      <c r="AB17" s="347"/>
      <c r="AC17" s="347"/>
      <c r="AD17" s="347"/>
      <c r="AE17" s="181"/>
      <c r="AF17" s="364"/>
      <c r="AG17" s="364"/>
      <c r="AH17" s="364"/>
    </row>
    <row r="18" spans="1:36" hidden="1" x14ac:dyDescent="0.35">
      <c r="A18" s="344">
        <v>45656</v>
      </c>
      <c r="B18" s="345">
        <v>8419673</v>
      </c>
      <c r="C18" s="345"/>
      <c r="D18" s="345">
        <v>6515690</v>
      </c>
      <c r="E18" s="345"/>
      <c r="F18" s="345">
        <v>1569988</v>
      </c>
      <c r="G18" s="345"/>
      <c r="H18" s="345"/>
      <c r="I18" s="345"/>
      <c r="J18" s="184">
        <v>173001</v>
      </c>
      <c r="K18" s="345">
        <v>241662</v>
      </c>
      <c r="L18" s="345">
        <v>1232922</v>
      </c>
      <c r="M18" s="345">
        <v>620645</v>
      </c>
      <c r="N18" s="345">
        <v>511987</v>
      </c>
      <c r="O18" s="345">
        <v>427913</v>
      </c>
      <c r="P18" s="345"/>
      <c r="Q18" s="345"/>
      <c r="R18" s="345"/>
      <c r="S18" s="345"/>
      <c r="T18" s="345"/>
      <c r="U18" s="345"/>
      <c r="V18" s="345"/>
      <c r="W18" s="345"/>
      <c r="X18" s="347"/>
      <c r="Y18" s="347"/>
      <c r="Z18" s="347"/>
      <c r="AA18" s="347"/>
      <c r="AB18" s="347"/>
      <c r="AC18" s="347"/>
      <c r="AD18" s="347"/>
      <c r="AE18" s="345"/>
      <c r="AF18" s="333"/>
      <c r="AG18" s="333"/>
      <c r="AH18" s="333"/>
      <c r="AI18" s="333"/>
      <c r="AJ18" s="332"/>
    </row>
    <row r="19" spans="1:36" hidden="1" x14ac:dyDescent="0.35">
      <c r="A19" s="344">
        <v>45657</v>
      </c>
      <c r="B19" s="345">
        <v>8432309</v>
      </c>
      <c r="C19" s="345"/>
      <c r="D19" s="345">
        <v>6520163</v>
      </c>
      <c r="E19" s="345"/>
      <c r="F19" s="345">
        <v>1574488</v>
      </c>
      <c r="G19" s="345"/>
      <c r="H19" s="345"/>
      <c r="I19" s="345"/>
      <c r="J19" s="345">
        <v>174622</v>
      </c>
      <c r="K19" s="345">
        <v>262067</v>
      </c>
      <c r="L19" s="345">
        <v>1243553</v>
      </c>
      <c r="M19" s="345">
        <v>638498</v>
      </c>
      <c r="N19" s="345">
        <v>529026</v>
      </c>
      <c r="O19" s="345">
        <v>435485</v>
      </c>
      <c r="P19" s="345"/>
      <c r="Q19" s="345"/>
      <c r="R19" s="345"/>
      <c r="S19" s="345"/>
      <c r="T19" s="345"/>
      <c r="U19" s="345"/>
      <c r="V19" s="345"/>
      <c r="W19" s="345"/>
      <c r="X19" s="347"/>
      <c r="Y19" s="347"/>
      <c r="Z19" s="347"/>
      <c r="AA19" s="347"/>
      <c r="AB19" s="347"/>
      <c r="AC19" s="347"/>
      <c r="AD19" s="347"/>
      <c r="AE19" s="345"/>
      <c r="AF19" s="333"/>
      <c r="AG19" s="332"/>
      <c r="AH19" s="332"/>
      <c r="AI19" s="332"/>
      <c r="AJ19" s="332"/>
    </row>
    <row r="20" spans="1:36" hidden="1" x14ac:dyDescent="0.35">
      <c r="A20" s="344">
        <v>45658</v>
      </c>
      <c r="B20" s="345">
        <v>8452403</v>
      </c>
      <c r="C20" s="345"/>
      <c r="D20" s="345">
        <v>6522119</v>
      </c>
      <c r="E20" s="345"/>
      <c r="F20" s="345">
        <v>1578581</v>
      </c>
      <c r="G20" s="345"/>
      <c r="H20" s="345"/>
      <c r="I20" s="345"/>
      <c r="J20" s="345">
        <v>175888</v>
      </c>
      <c r="K20" s="345">
        <v>281252</v>
      </c>
      <c r="L20" s="345">
        <v>1256257</v>
      </c>
      <c r="M20" s="345">
        <v>655899</v>
      </c>
      <c r="N20" s="345">
        <v>545967</v>
      </c>
      <c r="O20" s="345">
        <v>443643</v>
      </c>
      <c r="P20" s="345"/>
      <c r="Q20" s="345"/>
      <c r="R20" s="345"/>
      <c r="S20" s="345"/>
      <c r="T20" s="345"/>
      <c r="U20" s="345"/>
      <c r="V20" s="345"/>
      <c r="W20" s="345"/>
      <c r="X20" s="347"/>
      <c r="Y20" s="347"/>
      <c r="Z20" s="347"/>
      <c r="AA20" s="347"/>
      <c r="AB20" s="347"/>
      <c r="AC20" s="347"/>
      <c r="AD20" s="347"/>
      <c r="AE20" s="345"/>
      <c r="AF20" s="333"/>
      <c r="AG20" s="332"/>
      <c r="AH20" s="332"/>
      <c r="AI20" s="332"/>
      <c r="AJ20" s="332"/>
    </row>
    <row r="21" spans="1:36" hidden="1" x14ac:dyDescent="0.35">
      <c r="A21" s="344">
        <v>45659</v>
      </c>
      <c r="B21" s="345">
        <v>8464938</v>
      </c>
      <c r="C21" s="345"/>
      <c r="D21" s="345">
        <v>6524830</v>
      </c>
      <c r="E21" s="345"/>
      <c r="F21" s="345">
        <v>1580791</v>
      </c>
      <c r="G21" s="345"/>
      <c r="H21" s="345"/>
      <c r="I21" s="345"/>
      <c r="J21" s="345">
        <v>184301</v>
      </c>
      <c r="K21" s="345">
        <v>281252</v>
      </c>
      <c r="L21" s="345">
        <v>1263734</v>
      </c>
      <c r="M21" s="345">
        <v>675023</v>
      </c>
      <c r="N21" s="345">
        <v>564748</v>
      </c>
      <c r="O21" s="345">
        <v>451574</v>
      </c>
      <c r="P21" s="345"/>
      <c r="Q21" s="345"/>
      <c r="R21" s="345"/>
      <c r="S21" s="345"/>
      <c r="T21" s="345"/>
      <c r="U21" s="345"/>
      <c r="V21" s="345"/>
      <c r="W21" s="345"/>
      <c r="X21" s="347"/>
      <c r="Y21" s="347"/>
      <c r="Z21" s="347"/>
      <c r="AA21" s="347"/>
      <c r="AB21" s="347"/>
      <c r="AC21" s="347"/>
      <c r="AD21" s="347"/>
      <c r="AE21" s="345"/>
      <c r="AF21" s="333"/>
      <c r="AG21" s="332"/>
      <c r="AH21" s="332"/>
      <c r="AI21" s="332"/>
      <c r="AJ21" s="332"/>
    </row>
    <row r="22" spans="1:36" hidden="1" x14ac:dyDescent="0.35">
      <c r="A22" s="344">
        <v>45660</v>
      </c>
      <c r="B22" s="345">
        <v>8476990</v>
      </c>
      <c r="C22" s="345"/>
      <c r="D22" s="345">
        <v>6527793</v>
      </c>
      <c r="E22" s="345"/>
      <c r="F22" s="345">
        <v>1582819</v>
      </c>
      <c r="G22" s="345"/>
      <c r="H22" s="345"/>
      <c r="I22" s="345"/>
      <c r="J22" s="345">
        <v>187545</v>
      </c>
      <c r="K22" s="345">
        <v>300928</v>
      </c>
      <c r="L22" s="345">
        <v>1269309</v>
      </c>
      <c r="M22" s="345">
        <v>692443</v>
      </c>
      <c r="N22" s="345">
        <v>582704</v>
      </c>
      <c r="O22" s="345">
        <v>454775</v>
      </c>
      <c r="P22" s="345"/>
      <c r="Q22" s="345"/>
      <c r="R22" s="345"/>
      <c r="S22" s="345"/>
      <c r="T22" s="345"/>
      <c r="U22" s="345"/>
      <c r="V22" s="345"/>
      <c r="W22" s="345"/>
      <c r="X22" s="347"/>
      <c r="Y22" s="347"/>
      <c r="Z22" s="347"/>
      <c r="AA22" s="347"/>
      <c r="AB22" s="347"/>
      <c r="AC22" s="347"/>
      <c r="AD22" s="347"/>
      <c r="AE22" s="345"/>
      <c r="AF22" s="333"/>
      <c r="AG22" s="332"/>
      <c r="AH22" s="332"/>
      <c r="AI22" s="332"/>
      <c r="AJ22" s="332"/>
    </row>
    <row r="23" spans="1:36" hidden="1" x14ac:dyDescent="0.35">
      <c r="A23" s="344">
        <v>45661</v>
      </c>
      <c r="B23" s="345">
        <v>8489186</v>
      </c>
      <c r="C23" s="345"/>
      <c r="D23" s="345">
        <v>6531327</v>
      </c>
      <c r="E23" s="345"/>
      <c r="F23" s="345">
        <v>1582819</v>
      </c>
      <c r="G23" s="345"/>
      <c r="H23" s="345"/>
      <c r="I23" s="345"/>
      <c r="J23" s="345">
        <v>190279</v>
      </c>
      <c r="K23" s="345">
        <v>320897</v>
      </c>
      <c r="L23" s="345">
        <v>1275600</v>
      </c>
      <c r="M23" s="345">
        <v>710400</v>
      </c>
      <c r="N23" s="345">
        <v>600879</v>
      </c>
      <c r="O23" s="345">
        <v>461639</v>
      </c>
      <c r="P23" s="345"/>
      <c r="Q23" s="345"/>
      <c r="R23" s="345"/>
      <c r="S23" s="345"/>
      <c r="T23" s="345"/>
      <c r="U23" s="345"/>
      <c r="V23" s="345"/>
      <c r="W23" s="345"/>
      <c r="X23" s="347"/>
      <c r="Y23" s="347"/>
      <c r="Z23" s="347"/>
      <c r="AA23" s="347"/>
      <c r="AB23" s="347"/>
      <c r="AC23" s="347"/>
      <c r="AD23" s="347"/>
      <c r="AE23" s="345"/>
      <c r="AF23" s="333"/>
      <c r="AG23" s="332"/>
      <c r="AH23" s="332"/>
      <c r="AI23" s="332"/>
      <c r="AJ23" s="332"/>
    </row>
    <row r="24" spans="1:36" hidden="1" x14ac:dyDescent="0.35">
      <c r="A24" s="344">
        <v>45662</v>
      </c>
      <c r="B24" s="345">
        <v>8501739</v>
      </c>
      <c r="C24" s="345"/>
      <c r="D24" s="345">
        <v>6533703</v>
      </c>
      <c r="E24" s="345"/>
      <c r="F24" s="345">
        <v>1586338</v>
      </c>
      <c r="G24" s="345"/>
      <c r="H24" s="345"/>
      <c r="I24" s="345"/>
      <c r="J24" s="345">
        <v>192629</v>
      </c>
      <c r="K24" s="345">
        <v>340368</v>
      </c>
      <c r="L24" s="345">
        <v>1283439</v>
      </c>
      <c r="M24" s="345">
        <v>727658</v>
      </c>
      <c r="N24" s="345">
        <v>618554</v>
      </c>
      <c r="O24" s="345">
        <v>468138</v>
      </c>
      <c r="P24" s="345"/>
      <c r="Q24" s="345"/>
      <c r="R24" s="345"/>
      <c r="S24" s="345"/>
      <c r="T24" s="345"/>
      <c r="U24" s="345"/>
      <c r="V24" s="345"/>
      <c r="W24" s="345"/>
      <c r="X24" s="347"/>
      <c r="Y24" s="347"/>
      <c r="Z24" s="347"/>
      <c r="AA24" s="347"/>
      <c r="AB24" s="347"/>
      <c r="AC24" s="347"/>
      <c r="AD24" s="347"/>
      <c r="AE24" s="345"/>
      <c r="AF24" s="333"/>
      <c r="AG24" s="332"/>
      <c r="AH24" s="332"/>
      <c r="AI24" s="332"/>
      <c r="AJ24" s="332"/>
    </row>
    <row r="25" spans="1:36" hidden="1" x14ac:dyDescent="0.35">
      <c r="A25" s="344">
        <v>45663</v>
      </c>
      <c r="B25" s="345">
        <v>8513918</v>
      </c>
      <c r="C25" s="345"/>
      <c r="D25" s="345">
        <v>6537813</v>
      </c>
      <c r="E25" s="345"/>
      <c r="F25" s="345">
        <v>1587669</v>
      </c>
      <c r="G25" s="345"/>
      <c r="H25" s="345"/>
      <c r="I25" s="345"/>
      <c r="J25" s="345">
        <v>204295</v>
      </c>
      <c r="K25" s="345">
        <v>369825</v>
      </c>
      <c r="L25" s="345">
        <v>1297005</v>
      </c>
      <c r="M25" s="345">
        <v>744136</v>
      </c>
      <c r="N25" s="345">
        <v>635315</v>
      </c>
      <c r="O25" s="345">
        <v>475087</v>
      </c>
      <c r="P25" s="345"/>
      <c r="Q25" s="345"/>
      <c r="R25" s="345"/>
      <c r="S25" s="345"/>
      <c r="T25" s="345"/>
      <c r="U25" s="345"/>
      <c r="V25" s="345"/>
      <c r="W25" s="345"/>
      <c r="X25" s="347"/>
      <c r="Y25" s="347"/>
      <c r="Z25" s="347"/>
      <c r="AA25" s="347"/>
      <c r="AB25" s="347"/>
      <c r="AC25" s="347"/>
      <c r="AD25" s="347"/>
      <c r="AE25" s="345"/>
      <c r="AF25" s="333"/>
      <c r="AG25" s="332"/>
      <c r="AH25" s="332"/>
      <c r="AI25" s="332"/>
      <c r="AJ25" s="332"/>
    </row>
    <row r="26" spans="1:36" hidden="1" x14ac:dyDescent="0.35">
      <c r="A26" s="344">
        <v>45664</v>
      </c>
      <c r="B26" s="345">
        <v>8527560</v>
      </c>
      <c r="C26" s="345"/>
      <c r="D26" s="345">
        <v>6541880</v>
      </c>
      <c r="E26" s="345"/>
      <c r="F26" s="345">
        <v>1589595</v>
      </c>
      <c r="G26" s="345"/>
      <c r="H26" s="345"/>
      <c r="I26" s="345"/>
      <c r="J26" s="345">
        <v>204295</v>
      </c>
      <c r="K26" s="345">
        <v>399712</v>
      </c>
      <c r="L26" s="345">
        <v>1305841</v>
      </c>
      <c r="M26" s="345">
        <v>761712</v>
      </c>
      <c r="N26" s="345">
        <v>654168</v>
      </c>
      <c r="O26" s="345">
        <v>481923</v>
      </c>
      <c r="P26" s="345"/>
      <c r="Q26" s="345"/>
      <c r="R26" s="345"/>
      <c r="S26" s="345"/>
      <c r="T26" s="345"/>
      <c r="U26" s="345"/>
      <c r="V26" s="345"/>
      <c r="W26" s="345"/>
      <c r="X26" s="347"/>
      <c r="Y26" s="347"/>
      <c r="Z26" s="347"/>
      <c r="AA26" s="347"/>
      <c r="AB26" s="347"/>
      <c r="AC26" s="347"/>
      <c r="AD26" s="347"/>
      <c r="AE26" s="345"/>
      <c r="AF26" s="333"/>
      <c r="AG26" s="332"/>
      <c r="AH26" s="332"/>
      <c r="AI26" s="332"/>
      <c r="AJ26" s="332"/>
    </row>
    <row r="27" spans="1:36" hidden="1" x14ac:dyDescent="0.35">
      <c r="A27" s="344">
        <v>45665</v>
      </c>
      <c r="B27" s="345">
        <v>8534180</v>
      </c>
      <c r="C27" s="345"/>
      <c r="D27" s="345">
        <v>6543443</v>
      </c>
      <c r="E27" s="345"/>
      <c r="F27" s="345">
        <v>1589595</v>
      </c>
      <c r="G27" s="345"/>
      <c r="H27" s="345"/>
      <c r="I27" s="345"/>
      <c r="J27" s="345">
        <v>204295</v>
      </c>
      <c r="K27" s="345">
        <v>404913</v>
      </c>
      <c r="L27" s="345">
        <v>1310075</v>
      </c>
      <c r="M27" s="345">
        <v>771503</v>
      </c>
      <c r="N27" s="345">
        <v>664702</v>
      </c>
      <c r="O27" s="345">
        <v>485731</v>
      </c>
      <c r="P27" s="345"/>
      <c r="Q27" s="345"/>
      <c r="R27" s="345"/>
      <c r="S27" s="345"/>
      <c r="T27" s="345"/>
      <c r="U27" s="345"/>
      <c r="V27" s="345"/>
      <c r="W27" s="345"/>
      <c r="X27" s="347"/>
      <c r="Y27" s="347"/>
      <c r="Z27" s="347"/>
      <c r="AA27" s="347"/>
      <c r="AB27" s="347"/>
      <c r="AC27" s="347"/>
      <c r="AD27" s="347"/>
      <c r="AE27" s="345"/>
      <c r="AF27" s="333"/>
      <c r="AG27" s="332"/>
      <c r="AH27" s="332"/>
      <c r="AI27" s="332"/>
      <c r="AJ27" s="332"/>
    </row>
    <row r="28" spans="1:36" hidden="1" x14ac:dyDescent="0.35">
      <c r="A28" s="344">
        <v>45666</v>
      </c>
      <c r="B28" s="345">
        <v>8545922</v>
      </c>
      <c r="C28" s="345"/>
      <c r="D28" s="345">
        <v>6546480</v>
      </c>
      <c r="E28" s="345"/>
      <c r="F28" s="345">
        <v>1589595</v>
      </c>
      <c r="G28" s="345"/>
      <c r="H28" s="345"/>
      <c r="I28" s="345"/>
      <c r="J28" s="345">
        <v>204295</v>
      </c>
      <c r="K28" s="345">
        <v>413416</v>
      </c>
      <c r="L28" s="345">
        <v>1313525</v>
      </c>
      <c r="M28" s="345">
        <v>787947</v>
      </c>
      <c r="N28" s="345">
        <v>682265</v>
      </c>
      <c r="O28" s="345">
        <v>492277</v>
      </c>
      <c r="P28" s="345"/>
      <c r="Q28" s="345"/>
      <c r="R28" s="345"/>
      <c r="S28" s="345"/>
      <c r="T28" s="345"/>
      <c r="U28" s="345"/>
      <c r="V28" s="345"/>
      <c r="W28" s="345"/>
      <c r="X28" s="347"/>
      <c r="Y28" s="347"/>
      <c r="Z28" s="347"/>
      <c r="AA28" s="347"/>
      <c r="AB28" s="347"/>
      <c r="AC28" s="347"/>
      <c r="AD28" s="347"/>
      <c r="AE28" s="345"/>
      <c r="AF28" s="333"/>
      <c r="AG28" s="332"/>
      <c r="AH28" s="332"/>
      <c r="AI28" s="332"/>
      <c r="AJ28" s="332"/>
    </row>
    <row r="29" spans="1:36" hidden="1" x14ac:dyDescent="0.35">
      <c r="A29" s="344">
        <v>45667</v>
      </c>
      <c r="B29" s="345">
        <v>8558067</v>
      </c>
      <c r="C29" s="345"/>
      <c r="D29" s="345">
        <v>6547500</v>
      </c>
      <c r="E29" s="345"/>
      <c r="F29" s="345">
        <v>1589729</v>
      </c>
      <c r="G29" s="345"/>
      <c r="H29" s="345"/>
      <c r="I29" s="345"/>
      <c r="J29" s="345">
        <v>216709</v>
      </c>
      <c r="K29" s="345">
        <v>422121</v>
      </c>
      <c r="L29" s="345">
        <v>1317501</v>
      </c>
      <c r="M29" s="345">
        <v>804554</v>
      </c>
      <c r="N29" s="345">
        <v>700175</v>
      </c>
      <c r="O29" s="345">
        <v>499012</v>
      </c>
      <c r="P29" s="345"/>
      <c r="Q29" s="345"/>
      <c r="R29" s="345"/>
      <c r="S29" s="345"/>
      <c r="T29" s="345"/>
      <c r="U29" s="345"/>
      <c r="V29" s="345"/>
      <c r="W29" s="345"/>
      <c r="X29" s="347"/>
      <c r="Y29" s="347"/>
      <c r="Z29" s="347"/>
      <c r="AA29" s="347"/>
      <c r="AB29" s="347"/>
      <c r="AC29" s="347"/>
      <c r="AD29" s="347"/>
      <c r="AE29" s="345"/>
      <c r="AF29" s="333"/>
      <c r="AG29" s="332"/>
      <c r="AH29" s="332"/>
      <c r="AI29" s="332"/>
      <c r="AJ29" s="332"/>
    </row>
    <row r="30" spans="1:36" hidden="1" x14ac:dyDescent="0.35">
      <c r="A30" s="344">
        <v>45668</v>
      </c>
      <c r="B30" s="345">
        <v>8571839</v>
      </c>
      <c r="C30" s="345"/>
      <c r="D30" s="345">
        <v>6551100</v>
      </c>
      <c r="E30" s="345"/>
      <c r="F30" s="345">
        <v>1592156</v>
      </c>
      <c r="G30" s="345"/>
      <c r="H30" s="345"/>
      <c r="I30" s="345"/>
      <c r="J30" s="345">
        <v>224792</v>
      </c>
      <c r="K30" s="345">
        <v>432058</v>
      </c>
      <c r="L30" s="345">
        <v>1319001</v>
      </c>
      <c r="M30" s="345">
        <v>822661</v>
      </c>
      <c r="N30" s="345">
        <v>719885</v>
      </c>
      <c r="O30" s="345">
        <v>506807</v>
      </c>
      <c r="P30" s="345"/>
      <c r="Q30" s="345"/>
      <c r="R30" s="345"/>
      <c r="S30" s="345"/>
      <c r="T30" s="345"/>
      <c r="U30" s="345"/>
      <c r="V30" s="345"/>
      <c r="W30" s="345"/>
      <c r="X30" s="347"/>
      <c r="Y30" s="347"/>
      <c r="Z30" s="347"/>
      <c r="AA30" s="347"/>
      <c r="AB30" s="347"/>
      <c r="AC30" s="347"/>
      <c r="AD30" s="347"/>
      <c r="AE30" s="345"/>
      <c r="AF30" s="333"/>
      <c r="AG30" s="332"/>
      <c r="AH30" s="332"/>
      <c r="AI30" s="332"/>
      <c r="AJ30" s="332"/>
    </row>
    <row r="31" spans="1:36" hidden="1" x14ac:dyDescent="0.35">
      <c r="A31" s="344">
        <v>45669</v>
      </c>
      <c r="B31" s="345">
        <v>8584754</v>
      </c>
      <c r="C31" s="345"/>
      <c r="D31" s="345">
        <v>6555480</v>
      </c>
      <c r="E31" s="345"/>
      <c r="F31" s="345">
        <v>1593385</v>
      </c>
      <c r="G31" s="345"/>
      <c r="H31" s="345"/>
      <c r="I31" s="345"/>
      <c r="J31" s="345">
        <v>228478</v>
      </c>
      <c r="K31" s="345">
        <v>451412</v>
      </c>
      <c r="L31" s="345">
        <v>1319801</v>
      </c>
      <c r="M31" s="345">
        <v>839766</v>
      </c>
      <c r="N31" s="345">
        <v>734689</v>
      </c>
      <c r="O31" s="345">
        <v>514241</v>
      </c>
      <c r="P31" s="345"/>
      <c r="Q31" s="345"/>
      <c r="R31" s="345"/>
      <c r="S31" s="345"/>
      <c r="T31" s="345"/>
      <c r="U31" s="345"/>
      <c r="V31" s="345"/>
      <c r="W31" s="345"/>
      <c r="X31" s="347"/>
      <c r="Y31" s="347"/>
      <c r="Z31" s="347"/>
      <c r="AA31" s="347"/>
      <c r="AB31" s="347"/>
      <c r="AC31" s="347"/>
      <c r="AD31" s="347"/>
      <c r="AE31" s="345"/>
      <c r="AF31" s="333"/>
      <c r="AG31" s="332"/>
      <c r="AH31" s="332"/>
      <c r="AI31" s="332"/>
      <c r="AJ31" s="332"/>
    </row>
    <row r="32" spans="1:36" hidden="1" x14ac:dyDescent="0.35">
      <c r="A32" s="344">
        <v>45670</v>
      </c>
      <c r="B32" s="345">
        <v>8596530</v>
      </c>
      <c r="C32" s="345"/>
      <c r="D32" s="345">
        <v>6556330</v>
      </c>
      <c r="E32" s="345"/>
      <c r="F32" s="345">
        <v>1594975</v>
      </c>
      <c r="G32" s="345"/>
      <c r="H32" s="345"/>
      <c r="I32" s="345"/>
      <c r="J32" s="345">
        <v>231728</v>
      </c>
      <c r="K32" s="345">
        <v>460736</v>
      </c>
      <c r="L32" s="345">
        <v>1330236</v>
      </c>
      <c r="M32" s="345">
        <v>855352</v>
      </c>
      <c r="N32" s="345">
        <v>755692</v>
      </c>
      <c r="O32" s="345">
        <v>520668</v>
      </c>
      <c r="P32" s="345"/>
      <c r="Q32" s="345"/>
      <c r="R32" s="345"/>
      <c r="S32" s="345"/>
      <c r="T32" s="345"/>
      <c r="U32" s="345"/>
      <c r="V32" s="345"/>
      <c r="W32" s="345"/>
      <c r="X32" s="347"/>
      <c r="Y32" s="347"/>
      <c r="Z32" s="347"/>
      <c r="AA32" s="347"/>
      <c r="AB32" s="347"/>
      <c r="AC32" s="347"/>
      <c r="AD32" s="347"/>
      <c r="AE32" s="345"/>
      <c r="AF32" s="333"/>
      <c r="AG32" s="332"/>
      <c r="AH32" s="332"/>
      <c r="AI32" s="332"/>
      <c r="AJ32" s="332"/>
    </row>
    <row r="33" spans="1:36" hidden="1" x14ac:dyDescent="0.35">
      <c r="A33" s="344">
        <v>45671</v>
      </c>
      <c r="B33" s="345">
        <v>8609076</v>
      </c>
      <c r="C33" s="345"/>
      <c r="D33" s="345">
        <v>6556330</v>
      </c>
      <c r="E33" s="345"/>
      <c r="F33" s="345">
        <v>1597386</v>
      </c>
      <c r="G33" s="345"/>
      <c r="H33" s="345"/>
      <c r="I33" s="345"/>
      <c r="J33" s="345">
        <v>231728</v>
      </c>
      <c r="K33" s="345">
        <v>469320</v>
      </c>
      <c r="L33" s="345">
        <v>1338604</v>
      </c>
      <c r="M33" s="345">
        <v>872048</v>
      </c>
      <c r="N33" s="345">
        <v>773438</v>
      </c>
      <c r="O33" s="345">
        <v>527378</v>
      </c>
      <c r="P33" s="345"/>
      <c r="Q33" s="345"/>
      <c r="R33" s="345"/>
      <c r="S33" s="345"/>
      <c r="T33" s="345"/>
      <c r="U33" s="345"/>
      <c r="V33" s="345"/>
      <c r="W33" s="345"/>
      <c r="X33" s="347"/>
      <c r="Y33" s="347"/>
      <c r="Z33" s="347"/>
      <c r="AA33" s="347"/>
      <c r="AB33" s="347"/>
      <c r="AC33" s="347"/>
      <c r="AD33" s="347"/>
      <c r="AE33" s="345"/>
      <c r="AF33" s="333"/>
      <c r="AG33" s="332"/>
      <c r="AH33" s="332"/>
      <c r="AI33" s="332"/>
      <c r="AJ33" s="332"/>
    </row>
    <row r="34" spans="1:36" hidden="1" x14ac:dyDescent="0.35">
      <c r="A34" s="344">
        <v>45672</v>
      </c>
      <c r="B34" s="345">
        <v>8622610</v>
      </c>
      <c r="C34" s="345"/>
      <c r="D34" s="345">
        <v>6557220</v>
      </c>
      <c r="E34" s="345"/>
      <c r="F34" s="345">
        <v>1599281</v>
      </c>
      <c r="G34" s="345"/>
      <c r="H34" s="345"/>
      <c r="I34" s="345"/>
      <c r="J34" s="345">
        <v>241769</v>
      </c>
      <c r="K34" s="345">
        <v>479200</v>
      </c>
      <c r="L34" s="345">
        <v>1347497</v>
      </c>
      <c r="M34" s="345">
        <v>889717</v>
      </c>
      <c r="N34" s="345">
        <v>792062</v>
      </c>
      <c r="O34" s="345">
        <v>534520</v>
      </c>
      <c r="P34" s="345"/>
      <c r="Q34" s="345"/>
      <c r="R34" s="345"/>
      <c r="S34" s="345"/>
      <c r="T34" s="345"/>
      <c r="U34" s="345"/>
      <c r="V34" s="345"/>
      <c r="W34" s="345"/>
      <c r="X34" s="347"/>
      <c r="Y34" s="347"/>
      <c r="Z34" s="347"/>
      <c r="AA34" s="347"/>
      <c r="AB34" s="347"/>
      <c r="AC34" s="347"/>
      <c r="AD34" s="347"/>
      <c r="AE34" s="345"/>
      <c r="AF34" s="333"/>
      <c r="AG34" s="332"/>
      <c r="AH34" s="332"/>
      <c r="AI34" s="332"/>
      <c r="AJ34" s="332"/>
    </row>
    <row r="35" spans="1:36" hidden="1" x14ac:dyDescent="0.35">
      <c r="A35" s="344">
        <v>45673</v>
      </c>
      <c r="B35" s="345">
        <v>8635688</v>
      </c>
      <c r="C35" s="345"/>
      <c r="D35" s="345">
        <v>6558830</v>
      </c>
      <c r="E35" s="345"/>
      <c r="F35" s="345">
        <v>1601459</v>
      </c>
      <c r="G35" s="345"/>
      <c r="H35" s="345"/>
      <c r="I35" s="345"/>
      <c r="J35" s="345">
        <v>253221</v>
      </c>
      <c r="K35" s="345">
        <v>489167</v>
      </c>
      <c r="L35" s="345">
        <v>1358740</v>
      </c>
      <c r="M35" s="345">
        <v>907564</v>
      </c>
      <c r="N35" s="345">
        <v>810999</v>
      </c>
      <c r="O35" s="345">
        <v>541643</v>
      </c>
      <c r="P35" s="345"/>
      <c r="Q35" s="345"/>
      <c r="R35" s="345"/>
      <c r="S35" s="345"/>
      <c r="T35" s="345"/>
      <c r="U35" s="345"/>
      <c r="V35" s="345"/>
      <c r="W35" s="345"/>
      <c r="X35" s="347"/>
      <c r="Y35" s="347"/>
      <c r="Z35" s="347"/>
      <c r="AA35" s="347"/>
      <c r="AB35" s="347"/>
      <c r="AC35" s="347"/>
      <c r="AD35" s="347"/>
      <c r="AE35" s="345"/>
      <c r="AF35" s="333"/>
      <c r="AG35" s="332"/>
      <c r="AH35" s="332"/>
      <c r="AI35" s="332"/>
      <c r="AJ35" s="332"/>
    </row>
    <row r="36" spans="1:36" hidden="1" x14ac:dyDescent="0.35">
      <c r="A36" s="344">
        <v>45674</v>
      </c>
      <c r="B36" s="345">
        <v>8648779</v>
      </c>
      <c r="C36" s="345"/>
      <c r="D36" s="345">
        <v>6560114</v>
      </c>
      <c r="E36" s="345"/>
      <c r="F36" s="345">
        <v>1603795</v>
      </c>
      <c r="G36" s="345"/>
      <c r="H36" s="345"/>
      <c r="I36" s="345"/>
      <c r="J36" s="345">
        <v>255761</v>
      </c>
      <c r="K36" s="345">
        <v>499105</v>
      </c>
      <c r="L36" s="345">
        <v>1369550</v>
      </c>
      <c r="M36" s="345">
        <v>925077</v>
      </c>
      <c r="N36" s="345">
        <v>830055</v>
      </c>
      <c r="O36" s="345">
        <v>548591</v>
      </c>
      <c r="P36" s="345"/>
      <c r="Q36" s="345"/>
      <c r="R36" s="345"/>
      <c r="S36" s="345"/>
      <c r="T36" s="345"/>
      <c r="U36" s="345"/>
      <c r="V36" s="345"/>
      <c r="W36" s="345"/>
      <c r="X36" s="347"/>
      <c r="Y36" s="347"/>
      <c r="Z36" s="347"/>
      <c r="AA36" s="347"/>
      <c r="AB36" s="347"/>
      <c r="AC36" s="347"/>
      <c r="AD36" s="347"/>
      <c r="AE36" s="345"/>
      <c r="AF36" s="333"/>
      <c r="AG36" s="332"/>
      <c r="AH36" s="332"/>
      <c r="AI36" s="332"/>
      <c r="AJ36" s="332"/>
    </row>
    <row r="37" spans="1:36" hidden="1" x14ac:dyDescent="0.35">
      <c r="A37" s="344">
        <v>45675</v>
      </c>
      <c r="B37" s="345">
        <v>8662552</v>
      </c>
      <c r="C37" s="345"/>
      <c r="D37" s="345">
        <v>6564380</v>
      </c>
      <c r="E37" s="345"/>
      <c r="F37" s="345">
        <v>1606359</v>
      </c>
      <c r="G37" s="345"/>
      <c r="H37" s="345"/>
      <c r="I37" s="345"/>
      <c r="J37" s="345">
        <v>261739</v>
      </c>
      <c r="K37" s="345">
        <v>499105</v>
      </c>
      <c r="L37" s="345">
        <v>1377958</v>
      </c>
      <c r="M37" s="345">
        <v>942863</v>
      </c>
      <c r="N37" s="345">
        <v>849354</v>
      </c>
      <c r="O37" s="345">
        <v>555795</v>
      </c>
      <c r="P37" s="345"/>
      <c r="Q37" s="345"/>
      <c r="R37" s="345"/>
      <c r="S37" s="345"/>
      <c r="T37" s="345"/>
      <c r="U37" s="345"/>
      <c r="V37" s="345"/>
      <c r="W37" s="345"/>
      <c r="X37" s="347"/>
      <c r="Y37" s="347"/>
      <c r="Z37" s="347"/>
      <c r="AA37" s="347"/>
      <c r="AB37" s="347"/>
      <c r="AC37" s="347"/>
      <c r="AD37" s="347"/>
      <c r="AE37" s="345"/>
      <c r="AF37" s="333"/>
      <c r="AG37" s="332"/>
      <c r="AH37" s="332"/>
      <c r="AI37" s="332"/>
      <c r="AJ37" s="332"/>
    </row>
    <row r="38" spans="1:36" hidden="1" x14ac:dyDescent="0.35">
      <c r="A38" s="344">
        <v>45676</v>
      </c>
      <c r="B38" s="345">
        <v>8675508</v>
      </c>
      <c r="C38" s="345"/>
      <c r="D38" s="345">
        <v>6566460</v>
      </c>
      <c r="E38" s="345"/>
      <c r="F38" s="345">
        <v>1608728</v>
      </c>
      <c r="G38" s="345"/>
      <c r="H38" s="345"/>
      <c r="I38" s="345"/>
      <c r="J38" s="345">
        <v>264066</v>
      </c>
      <c r="K38" s="345">
        <v>508748</v>
      </c>
      <c r="L38" s="345">
        <v>1386087</v>
      </c>
      <c r="M38" s="345">
        <v>959860</v>
      </c>
      <c r="N38" s="345">
        <v>867762</v>
      </c>
      <c r="O38" s="345">
        <v>562367</v>
      </c>
      <c r="P38" s="345"/>
      <c r="Q38" s="345"/>
      <c r="R38" s="345"/>
      <c r="S38" s="345"/>
      <c r="T38" s="345"/>
      <c r="U38" s="345"/>
      <c r="V38" s="345"/>
      <c r="W38" s="345"/>
      <c r="X38" s="347"/>
      <c r="Y38" s="347"/>
      <c r="Z38" s="347"/>
      <c r="AA38" s="347"/>
      <c r="AB38" s="347"/>
      <c r="AC38" s="347"/>
      <c r="AD38" s="347"/>
      <c r="AE38" s="345"/>
      <c r="AF38" s="333"/>
      <c r="AG38" s="332"/>
      <c r="AH38" s="332"/>
      <c r="AI38" s="332"/>
      <c r="AJ38" s="332"/>
    </row>
    <row r="39" spans="1:36" hidden="1" x14ac:dyDescent="0.35">
      <c r="A39" s="344">
        <v>45677</v>
      </c>
      <c r="B39" s="345">
        <v>8688335</v>
      </c>
      <c r="C39" s="345"/>
      <c r="D39" s="345">
        <v>6567550</v>
      </c>
      <c r="E39" s="345"/>
      <c r="F39" s="345">
        <v>1610329</v>
      </c>
      <c r="G39" s="345"/>
      <c r="H39" s="345"/>
      <c r="I39" s="345"/>
      <c r="J39" s="345">
        <v>264066</v>
      </c>
      <c r="K39" s="345">
        <v>518977</v>
      </c>
      <c r="L39" s="345">
        <v>1397100</v>
      </c>
      <c r="M39" s="345">
        <v>977635</v>
      </c>
      <c r="N39" s="345">
        <v>886887</v>
      </c>
      <c r="O39" s="345">
        <v>569336</v>
      </c>
      <c r="P39" s="345"/>
      <c r="Q39" s="345"/>
      <c r="R39" s="345"/>
      <c r="S39" s="345"/>
      <c r="T39" s="345"/>
      <c r="U39" s="345"/>
      <c r="V39" s="345"/>
      <c r="W39" s="345"/>
      <c r="X39" s="347"/>
      <c r="Y39" s="347"/>
      <c r="Z39" s="347"/>
      <c r="AA39" s="347"/>
      <c r="AB39" s="347"/>
      <c r="AC39" s="347"/>
      <c r="AD39" s="347"/>
      <c r="AE39" s="345"/>
      <c r="AF39" s="333"/>
      <c r="AG39" s="332"/>
      <c r="AH39" s="332"/>
      <c r="AI39" s="332"/>
      <c r="AJ39" s="332"/>
    </row>
    <row r="40" spans="1:36" hidden="1" x14ac:dyDescent="0.35">
      <c r="A40" s="344">
        <v>45678</v>
      </c>
      <c r="B40" s="345">
        <v>8700782</v>
      </c>
      <c r="C40" s="345"/>
      <c r="D40" s="345">
        <v>6569675</v>
      </c>
      <c r="E40" s="345"/>
      <c r="F40" s="345">
        <v>1612367</v>
      </c>
      <c r="G40" s="345"/>
      <c r="H40" s="345"/>
      <c r="I40" s="345"/>
      <c r="J40" s="345">
        <v>269058</v>
      </c>
      <c r="K40" s="345">
        <v>533212</v>
      </c>
      <c r="L40" s="345">
        <v>1405517</v>
      </c>
      <c r="M40" s="345">
        <v>994814</v>
      </c>
      <c r="N40" s="345">
        <v>905425</v>
      </c>
      <c r="O40" s="345">
        <v>576014</v>
      </c>
      <c r="P40" s="345"/>
      <c r="Q40" s="345"/>
      <c r="R40" s="345"/>
      <c r="S40" s="345"/>
      <c r="T40" s="345"/>
      <c r="U40" s="345"/>
      <c r="V40" s="345"/>
      <c r="W40" s="345"/>
      <c r="X40" s="347"/>
      <c r="Y40" s="347"/>
      <c r="Z40" s="347"/>
      <c r="AA40" s="347"/>
      <c r="AB40" s="347"/>
      <c r="AC40" s="347"/>
      <c r="AD40" s="347"/>
      <c r="AE40" s="345"/>
      <c r="AF40" s="333"/>
      <c r="AG40" s="332"/>
      <c r="AH40" s="332"/>
      <c r="AI40" s="332"/>
      <c r="AJ40" s="332"/>
    </row>
    <row r="41" spans="1:36" hidden="1" x14ac:dyDescent="0.35">
      <c r="A41" s="346">
        <v>45679</v>
      </c>
      <c r="B41" s="345">
        <v>8713996</v>
      </c>
      <c r="C41" s="345"/>
      <c r="D41" s="345">
        <v>6569880</v>
      </c>
      <c r="E41" s="345"/>
      <c r="F41" s="345">
        <v>1613728</v>
      </c>
      <c r="G41" s="345"/>
      <c r="H41" s="345"/>
      <c r="I41" s="345"/>
      <c r="J41" s="345">
        <v>269058</v>
      </c>
      <c r="K41" s="345">
        <v>549809</v>
      </c>
      <c r="L41" s="345">
        <v>1415525</v>
      </c>
      <c r="M41" s="345">
        <v>1012769</v>
      </c>
      <c r="N41" s="345">
        <v>924251</v>
      </c>
      <c r="O41" s="345">
        <v>582806</v>
      </c>
      <c r="P41" s="345"/>
      <c r="Q41" s="345"/>
      <c r="R41" s="347"/>
      <c r="S41" s="347"/>
      <c r="T41" s="347"/>
      <c r="U41" s="347"/>
      <c r="V41" s="347"/>
      <c r="W41" s="347"/>
      <c r="X41" s="347"/>
      <c r="Y41" s="347"/>
      <c r="Z41" s="347"/>
      <c r="AA41" s="347"/>
      <c r="AB41" s="347"/>
      <c r="AC41" s="347"/>
      <c r="AD41" s="347"/>
      <c r="AE41" s="347"/>
      <c r="AF41" s="334"/>
    </row>
    <row r="42" spans="1:36" hidden="1" x14ac:dyDescent="0.35">
      <c r="A42" s="346">
        <v>45680</v>
      </c>
      <c r="B42" s="345">
        <v>8725885</v>
      </c>
      <c r="C42" s="345"/>
      <c r="D42" s="345">
        <v>6573073</v>
      </c>
      <c r="E42" s="345"/>
      <c r="F42" s="345">
        <v>1615821</v>
      </c>
      <c r="G42" s="345"/>
      <c r="H42" s="345"/>
      <c r="I42" s="345"/>
      <c r="J42" s="345">
        <v>274589</v>
      </c>
      <c r="K42" s="345">
        <v>559510</v>
      </c>
      <c r="L42" s="345">
        <v>1423525</v>
      </c>
      <c r="M42" s="345">
        <v>1029356</v>
      </c>
      <c r="N42" s="345">
        <v>941217</v>
      </c>
      <c r="O42" s="345">
        <v>589248</v>
      </c>
      <c r="P42" s="345"/>
      <c r="Q42" s="345"/>
      <c r="R42" s="347"/>
      <c r="S42" s="347"/>
      <c r="T42" s="347"/>
      <c r="U42" s="347"/>
      <c r="V42" s="347"/>
      <c r="W42" s="347"/>
      <c r="X42" s="347"/>
      <c r="Y42" s="347"/>
      <c r="Z42" s="347"/>
      <c r="AA42" s="347"/>
      <c r="AB42" s="347"/>
      <c r="AC42" s="347"/>
      <c r="AD42" s="347"/>
      <c r="AE42" s="347"/>
      <c r="AF42" s="334"/>
    </row>
    <row r="43" spans="1:36" hidden="1" x14ac:dyDescent="0.35">
      <c r="A43" s="346">
        <v>45681</v>
      </c>
      <c r="B43" s="345">
        <v>8733931</v>
      </c>
      <c r="C43" s="345"/>
      <c r="D43" s="345">
        <v>6576130</v>
      </c>
      <c r="E43" s="345"/>
      <c r="F43" s="345">
        <v>1616485</v>
      </c>
      <c r="G43" s="345"/>
      <c r="H43" s="345"/>
      <c r="I43" s="345"/>
      <c r="J43" s="345">
        <v>283545</v>
      </c>
      <c r="K43" s="345">
        <v>559510</v>
      </c>
      <c r="L43" s="345">
        <v>1431303</v>
      </c>
      <c r="M43" s="345">
        <v>1029356</v>
      </c>
      <c r="N43" s="345">
        <v>941217</v>
      </c>
      <c r="O43" s="345">
        <v>589248</v>
      </c>
      <c r="P43" s="345"/>
      <c r="Q43" s="345"/>
      <c r="R43" s="347"/>
      <c r="S43" s="347"/>
      <c r="T43" s="347"/>
      <c r="U43" s="347"/>
      <c r="V43" s="347"/>
      <c r="W43" s="347"/>
      <c r="X43" s="347"/>
      <c r="Y43" s="347"/>
      <c r="Z43" s="347"/>
      <c r="AA43" s="347"/>
      <c r="AB43" s="347"/>
      <c r="AC43" s="347"/>
      <c r="AD43" s="347"/>
      <c r="AE43" s="347"/>
      <c r="AF43" s="334"/>
    </row>
    <row r="44" spans="1:36" hidden="1" x14ac:dyDescent="0.35">
      <c r="A44" s="346">
        <v>45682</v>
      </c>
      <c r="B44" s="345">
        <v>8741866</v>
      </c>
      <c r="C44" s="345"/>
      <c r="D44" s="345">
        <v>6578212</v>
      </c>
      <c r="E44" s="345"/>
      <c r="F44" s="345">
        <v>1618228</v>
      </c>
      <c r="G44" s="345"/>
      <c r="H44" s="345"/>
      <c r="I44" s="345"/>
      <c r="J44" s="345">
        <v>294002</v>
      </c>
      <c r="K44" s="345">
        <v>564579</v>
      </c>
      <c r="L44" s="345">
        <v>1440788</v>
      </c>
      <c r="M44" s="345">
        <v>1038274</v>
      </c>
      <c r="N44" s="345">
        <v>950387</v>
      </c>
      <c r="O44" s="345">
        <v>592657</v>
      </c>
      <c r="P44" s="345"/>
      <c r="Q44" s="345"/>
      <c r="R44" s="347"/>
      <c r="S44" s="347"/>
      <c r="T44" s="347"/>
      <c r="U44" s="347"/>
      <c r="V44" s="347"/>
      <c r="W44" s="347"/>
      <c r="X44" s="347"/>
      <c r="Y44" s="347"/>
      <c r="Z44" s="347"/>
      <c r="AA44" s="347"/>
      <c r="AB44" s="347"/>
      <c r="AC44" s="347"/>
      <c r="AD44" s="347"/>
      <c r="AE44" s="347"/>
      <c r="AF44" s="334"/>
    </row>
    <row r="45" spans="1:36" hidden="1" x14ac:dyDescent="0.35">
      <c r="A45" s="346">
        <v>45683</v>
      </c>
      <c r="B45" s="345">
        <v>8749006</v>
      </c>
      <c r="C45" s="345"/>
      <c r="D45" s="345">
        <v>6579410</v>
      </c>
      <c r="E45" s="345"/>
      <c r="F45" s="345">
        <v>1619983</v>
      </c>
      <c r="G45" s="345"/>
      <c r="H45" s="345"/>
      <c r="I45" s="345"/>
      <c r="J45" s="345">
        <v>301089</v>
      </c>
      <c r="K45" s="345">
        <v>564579</v>
      </c>
      <c r="L45" s="345">
        <v>1449023</v>
      </c>
      <c r="M45" s="345">
        <v>1038274</v>
      </c>
      <c r="N45" s="345">
        <v>950387</v>
      </c>
      <c r="O45" s="345">
        <v>592657</v>
      </c>
      <c r="P45" s="345"/>
      <c r="Q45" s="345"/>
      <c r="R45" s="347"/>
      <c r="S45" s="347"/>
      <c r="T45" s="347"/>
      <c r="U45" s="347"/>
      <c r="V45" s="347"/>
      <c r="W45" s="347"/>
      <c r="X45" s="347"/>
      <c r="Y45" s="347"/>
      <c r="Z45" s="347"/>
      <c r="AA45" s="347"/>
      <c r="AB45" s="347"/>
      <c r="AC45" s="347"/>
      <c r="AD45" s="347"/>
      <c r="AE45" s="347"/>
      <c r="AF45" s="334"/>
    </row>
    <row r="46" spans="1:36" hidden="1" x14ac:dyDescent="0.35">
      <c r="A46" s="346">
        <v>45684</v>
      </c>
      <c r="B46" s="345">
        <v>8750330</v>
      </c>
      <c r="C46" s="345"/>
      <c r="D46" s="345">
        <v>6581920</v>
      </c>
      <c r="E46" s="345"/>
      <c r="F46" s="345">
        <v>1621229</v>
      </c>
      <c r="G46" s="345"/>
      <c r="H46" s="345"/>
      <c r="I46" s="345"/>
      <c r="J46" s="345">
        <v>302608</v>
      </c>
      <c r="K46" s="345">
        <v>564898</v>
      </c>
      <c r="L46" s="345">
        <v>1450058</v>
      </c>
      <c r="M46" s="345">
        <v>1051818</v>
      </c>
      <c r="N46" s="345">
        <v>964718</v>
      </c>
      <c r="O46" s="345">
        <v>592789</v>
      </c>
      <c r="P46" s="345"/>
      <c r="Q46" s="345"/>
      <c r="R46" s="347"/>
      <c r="S46" s="347"/>
      <c r="T46" s="347"/>
      <c r="U46" s="347"/>
      <c r="V46" s="347"/>
      <c r="W46" s="347"/>
      <c r="X46" s="347"/>
      <c r="Y46" s="347"/>
      <c r="Z46" s="347"/>
      <c r="AA46" s="347"/>
      <c r="AB46" s="347"/>
      <c r="AC46" s="347"/>
      <c r="AD46" s="347"/>
      <c r="AE46" s="347"/>
      <c r="AF46" s="334"/>
    </row>
    <row r="47" spans="1:36" hidden="1" x14ac:dyDescent="0.35">
      <c r="A47" s="346">
        <v>45685</v>
      </c>
      <c r="B47" s="345">
        <v>8763038</v>
      </c>
      <c r="C47" s="345"/>
      <c r="D47" s="345">
        <v>6584430</v>
      </c>
      <c r="E47" s="345"/>
      <c r="F47" s="345">
        <v>1622980</v>
      </c>
      <c r="G47" s="345"/>
      <c r="H47" s="345"/>
      <c r="I47" s="345"/>
      <c r="J47" s="345">
        <v>307875</v>
      </c>
      <c r="K47" s="345">
        <v>583317</v>
      </c>
      <c r="L47" s="345">
        <v>1457705</v>
      </c>
      <c r="M47" s="345">
        <v>1068901</v>
      </c>
      <c r="N47" s="345">
        <v>982914</v>
      </c>
      <c r="O47" s="345">
        <v>599900</v>
      </c>
      <c r="P47" s="345"/>
      <c r="Q47" s="345"/>
      <c r="R47" s="347"/>
      <c r="S47" s="347"/>
      <c r="T47" s="347"/>
      <c r="U47" s="347"/>
      <c r="V47" s="347"/>
      <c r="W47" s="347"/>
      <c r="X47" s="347"/>
      <c r="Y47" s="347"/>
      <c r="Z47" s="347"/>
      <c r="AA47" s="347"/>
      <c r="AB47" s="347"/>
      <c r="AC47" s="347"/>
      <c r="AD47" s="347"/>
      <c r="AE47" s="347"/>
      <c r="AF47" s="334"/>
    </row>
    <row r="48" spans="1:36" hidden="1" x14ac:dyDescent="0.35">
      <c r="A48" s="346">
        <v>45686</v>
      </c>
      <c r="B48" s="345">
        <v>8775346</v>
      </c>
      <c r="C48" s="345"/>
      <c r="D48" s="345">
        <v>6585970</v>
      </c>
      <c r="E48" s="345"/>
      <c r="F48" s="345">
        <v>1624752</v>
      </c>
      <c r="G48" s="345"/>
      <c r="H48" s="345"/>
      <c r="I48" s="345"/>
      <c r="J48" s="345">
        <v>314799</v>
      </c>
      <c r="K48" s="345">
        <v>583317</v>
      </c>
      <c r="L48" s="345">
        <v>1470684</v>
      </c>
      <c r="M48" s="345">
        <v>1085378</v>
      </c>
      <c r="N48" s="345">
        <v>999009</v>
      </c>
      <c r="O48" s="345">
        <v>606317</v>
      </c>
      <c r="P48" s="345"/>
      <c r="Q48" s="345"/>
      <c r="R48" s="347"/>
      <c r="S48" s="347"/>
      <c r="T48" s="347"/>
      <c r="U48" s="347"/>
      <c r="V48" s="347"/>
      <c r="W48" s="347"/>
      <c r="X48" s="347"/>
      <c r="Y48" s="347"/>
      <c r="Z48" s="347"/>
      <c r="AA48" s="347"/>
      <c r="AB48" s="347"/>
      <c r="AC48" s="347"/>
      <c r="AD48" s="347"/>
      <c r="AE48" s="347"/>
      <c r="AF48" s="334"/>
    </row>
    <row r="49" spans="1:32" hidden="1" x14ac:dyDescent="0.35">
      <c r="A49" s="346">
        <v>45687</v>
      </c>
      <c r="B49" s="345">
        <v>8787945</v>
      </c>
      <c r="C49" s="345"/>
      <c r="D49" s="345">
        <v>6585980</v>
      </c>
      <c r="E49" s="345"/>
      <c r="F49" s="345">
        <v>1625722</v>
      </c>
      <c r="G49" s="345"/>
      <c r="H49" s="345"/>
      <c r="I49" s="345"/>
      <c r="J49" s="345">
        <v>320709</v>
      </c>
      <c r="K49" s="345">
        <v>583317</v>
      </c>
      <c r="L49" s="345">
        <v>1482690</v>
      </c>
      <c r="M49" s="345">
        <v>1102350</v>
      </c>
      <c r="N49" s="345">
        <v>1016429</v>
      </c>
      <c r="O49" s="345">
        <v>613683</v>
      </c>
      <c r="P49" s="345"/>
      <c r="Q49" s="345"/>
      <c r="R49" s="347"/>
      <c r="S49" s="347"/>
      <c r="T49" s="347"/>
      <c r="U49" s="347"/>
      <c r="V49" s="347"/>
      <c r="W49" s="347"/>
      <c r="X49" s="347"/>
      <c r="Y49" s="347"/>
      <c r="Z49" s="347"/>
      <c r="AA49" s="347"/>
      <c r="AB49" s="347"/>
      <c r="AC49" s="347"/>
      <c r="AD49" s="347"/>
      <c r="AE49" s="347"/>
      <c r="AF49" s="334"/>
    </row>
    <row r="50" spans="1:32" hidden="1" x14ac:dyDescent="0.35">
      <c r="A50" s="346">
        <v>45688</v>
      </c>
      <c r="B50" s="345">
        <v>8799965</v>
      </c>
      <c r="C50" s="345"/>
      <c r="D50" s="345">
        <v>6585980</v>
      </c>
      <c r="E50" s="345"/>
      <c r="F50" s="345">
        <v>1625722</v>
      </c>
      <c r="G50" s="345"/>
      <c r="H50" s="345"/>
      <c r="I50" s="345"/>
      <c r="J50" s="345">
        <v>323727</v>
      </c>
      <c r="K50" s="345">
        <v>594228</v>
      </c>
      <c r="L50" s="345">
        <v>1494004</v>
      </c>
      <c r="M50" s="345">
        <v>1119018</v>
      </c>
      <c r="N50" s="345">
        <v>1033385</v>
      </c>
      <c r="O50" s="345">
        <v>620435</v>
      </c>
      <c r="P50" s="345"/>
      <c r="Q50" s="345"/>
      <c r="R50" s="347"/>
      <c r="S50" s="347"/>
      <c r="T50" s="347"/>
      <c r="U50" s="347"/>
      <c r="V50" s="347"/>
      <c r="W50" s="347"/>
      <c r="X50" s="347"/>
      <c r="Y50" s="347"/>
      <c r="Z50" s="347"/>
      <c r="AA50" s="347"/>
      <c r="AB50" s="347"/>
      <c r="AC50" s="347"/>
      <c r="AD50" s="347"/>
      <c r="AE50" s="347"/>
      <c r="AF50" s="334"/>
    </row>
    <row r="51" spans="1:32" hidden="1" x14ac:dyDescent="0.35">
      <c r="A51" s="346">
        <v>45689</v>
      </c>
      <c r="B51" s="345">
        <v>8811750</v>
      </c>
      <c r="C51" s="345"/>
      <c r="D51" s="345">
        <v>6586672</v>
      </c>
      <c r="E51" s="345"/>
      <c r="F51" s="345">
        <v>1625756</v>
      </c>
      <c r="G51" s="345"/>
      <c r="H51" s="345"/>
      <c r="I51" s="345"/>
      <c r="J51" s="345">
        <v>326737</v>
      </c>
      <c r="K51" s="345">
        <v>611255</v>
      </c>
      <c r="L51" s="345">
        <v>1508205</v>
      </c>
      <c r="M51" s="345">
        <v>1134257</v>
      </c>
      <c r="N51" s="345">
        <v>1048524</v>
      </c>
      <c r="O51" s="345">
        <v>626997</v>
      </c>
      <c r="P51" s="345"/>
      <c r="Q51" s="345"/>
      <c r="R51" s="347"/>
      <c r="S51" s="347"/>
      <c r="T51" s="347"/>
      <c r="U51" s="347"/>
      <c r="V51" s="347"/>
      <c r="W51" s="347"/>
      <c r="X51" s="347"/>
      <c r="Y51" s="347"/>
      <c r="Z51" s="347"/>
      <c r="AA51" s="347"/>
      <c r="AB51" s="347"/>
      <c r="AC51" s="347"/>
      <c r="AD51" s="347"/>
      <c r="AE51" s="347"/>
      <c r="AF51" s="334"/>
    </row>
    <row r="52" spans="1:32" hidden="1" x14ac:dyDescent="0.35">
      <c r="A52" s="346">
        <v>45690</v>
      </c>
      <c r="B52" s="345">
        <v>8823947</v>
      </c>
      <c r="C52" s="345"/>
      <c r="D52" s="345">
        <v>6587460</v>
      </c>
      <c r="E52" s="345"/>
      <c r="F52" s="345">
        <v>1627929</v>
      </c>
      <c r="G52" s="345"/>
      <c r="H52" s="345"/>
      <c r="I52" s="345"/>
      <c r="J52" s="345">
        <v>334063</v>
      </c>
      <c r="K52" s="345">
        <v>621414</v>
      </c>
      <c r="L52" s="345">
        <v>1517062</v>
      </c>
      <c r="M52" s="345">
        <v>1143023</v>
      </c>
      <c r="N52" s="345">
        <v>1058949</v>
      </c>
      <c r="O52" s="345">
        <v>626997</v>
      </c>
      <c r="P52" s="345"/>
      <c r="Q52" s="345"/>
      <c r="R52" s="347"/>
      <c r="S52" s="347"/>
      <c r="T52" s="347"/>
      <c r="U52" s="347"/>
      <c r="V52" s="347"/>
      <c r="W52" s="347"/>
      <c r="X52" s="347"/>
      <c r="Y52" s="347"/>
      <c r="Z52" s="347"/>
      <c r="AA52" s="347"/>
      <c r="AB52" s="347"/>
      <c r="AC52" s="347"/>
      <c r="AD52" s="347"/>
      <c r="AE52" s="347"/>
      <c r="AF52" s="334"/>
    </row>
    <row r="53" spans="1:32" hidden="1" x14ac:dyDescent="0.35">
      <c r="A53" s="346">
        <v>45691</v>
      </c>
      <c r="B53" s="345">
        <v>8836253</v>
      </c>
      <c r="C53" s="345"/>
      <c r="D53" s="345">
        <v>6587870</v>
      </c>
      <c r="E53" s="345"/>
      <c r="F53" s="345">
        <v>1629715</v>
      </c>
      <c r="G53" s="345"/>
      <c r="H53" s="345"/>
      <c r="I53" s="345"/>
      <c r="J53" s="345">
        <v>336056</v>
      </c>
      <c r="K53" s="345">
        <v>621415</v>
      </c>
      <c r="L53" s="345">
        <v>1526182</v>
      </c>
      <c r="M53" s="345">
        <v>1143023</v>
      </c>
      <c r="N53" s="345">
        <v>1058949</v>
      </c>
      <c r="O53" s="345">
        <v>626997</v>
      </c>
      <c r="P53" s="345"/>
      <c r="Q53" s="345"/>
      <c r="R53" s="347"/>
      <c r="S53" s="347"/>
      <c r="T53" s="347"/>
      <c r="U53" s="347"/>
      <c r="V53" s="347"/>
      <c r="W53" s="347"/>
      <c r="X53" s="347"/>
      <c r="Y53" s="347"/>
      <c r="Z53" s="347"/>
      <c r="AA53" s="347"/>
      <c r="AB53" s="347"/>
      <c r="AC53" s="347"/>
      <c r="AD53" s="347"/>
      <c r="AE53" s="347"/>
      <c r="AF53" s="334"/>
    </row>
    <row r="54" spans="1:32" hidden="1" x14ac:dyDescent="0.35">
      <c r="A54" s="346">
        <v>45692</v>
      </c>
      <c r="B54" s="345">
        <v>8847706</v>
      </c>
      <c r="C54" s="345"/>
      <c r="D54" s="345">
        <v>6587890</v>
      </c>
      <c r="E54" s="345"/>
      <c r="F54" s="345">
        <v>1631506</v>
      </c>
      <c r="G54" s="345"/>
      <c r="H54" s="345"/>
      <c r="I54" s="345"/>
      <c r="J54" s="345">
        <v>340195</v>
      </c>
      <c r="K54" s="345">
        <v>637403</v>
      </c>
      <c r="L54" s="345">
        <v>1533442</v>
      </c>
      <c r="M54" s="345">
        <v>1158023</v>
      </c>
      <c r="N54" s="345">
        <v>1074769</v>
      </c>
      <c r="O54" s="345">
        <v>626997</v>
      </c>
      <c r="P54" s="348"/>
      <c r="Q54" s="348"/>
      <c r="R54" s="349"/>
      <c r="S54" s="349"/>
      <c r="T54" s="349"/>
      <c r="U54" s="349"/>
      <c r="V54" s="349"/>
      <c r="W54" s="349"/>
      <c r="X54" s="347"/>
      <c r="Y54" s="347"/>
      <c r="Z54" s="347"/>
      <c r="AA54" s="347"/>
      <c r="AB54" s="347"/>
      <c r="AC54" s="347"/>
      <c r="AD54" s="347"/>
      <c r="AE54" s="349"/>
      <c r="AF54" s="334"/>
    </row>
    <row r="55" spans="1:32" hidden="1" x14ac:dyDescent="0.35">
      <c r="A55" s="344">
        <v>45693</v>
      </c>
      <c r="B55" s="350">
        <v>8859233</v>
      </c>
      <c r="C55" s="350"/>
      <c r="D55" s="350">
        <v>6587893</v>
      </c>
      <c r="E55" s="350"/>
      <c r="F55" s="350">
        <v>1633297</v>
      </c>
      <c r="G55" s="350"/>
      <c r="H55" s="350"/>
      <c r="I55" s="350"/>
      <c r="J55" s="350">
        <v>348726</v>
      </c>
      <c r="K55" s="350">
        <v>654417</v>
      </c>
      <c r="L55" s="350">
        <v>1542578</v>
      </c>
      <c r="M55" s="350">
        <v>1173825</v>
      </c>
      <c r="N55" s="350">
        <v>1090921</v>
      </c>
      <c r="O55" s="350">
        <v>626997</v>
      </c>
      <c r="P55" s="348"/>
      <c r="Q55" s="348"/>
      <c r="R55" s="349"/>
      <c r="S55" s="349"/>
      <c r="T55" s="349"/>
      <c r="U55" s="349"/>
      <c r="V55" s="349"/>
      <c r="W55" s="349"/>
      <c r="X55" s="347"/>
      <c r="Y55" s="347"/>
      <c r="Z55" s="347"/>
      <c r="AA55" s="347"/>
      <c r="AB55" s="347"/>
      <c r="AC55" s="347"/>
      <c r="AD55" s="347"/>
      <c r="AE55" s="349"/>
    </row>
    <row r="56" spans="1:32" hidden="1" x14ac:dyDescent="0.35">
      <c r="A56" s="344">
        <v>45694</v>
      </c>
      <c r="B56" s="350">
        <v>8871981</v>
      </c>
      <c r="C56" s="350"/>
      <c r="D56" s="350">
        <v>6587890</v>
      </c>
      <c r="E56" s="350"/>
      <c r="F56" s="350">
        <v>1635806</v>
      </c>
      <c r="G56" s="350"/>
      <c r="H56" s="350"/>
      <c r="I56" s="350"/>
      <c r="J56" s="350">
        <v>351709</v>
      </c>
      <c r="K56" s="350">
        <v>669417</v>
      </c>
      <c r="L56" s="350">
        <v>1550834</v>
      </c>
      <c r="M56" s="350">
        <v>1191825</v>
      </c>
      <c r="N56" s="350">
        <v>1106921</v>
      </c>
      <c r="O56" s="350">
        <v>626997</v>
      </c>
      <c r="P56" s="348"/>
      <c r="Q56" s="348"/>
      <c r="R56" s="349"/>
      <c r="S56" s="349"/>
      <c r="T56" s="349"/>
      <c r="U56" s="349"/>
      <c r="V56" s="349"/>
      <c r="W56" s="349"/>
      <c r="X56" s="347"/>
      <c r="Y56" s="347"/>
      <c r="Z56" s="347"/>
      <c r="AA56" s="347"/>
      <c r="AB56" s="347"/>
      <c r="AC56" s="347"/>
      <c r="AD56" s="347"/>
      <c r="AE56" s="349"/>
    </row>
    <row r="57" spans="1:32" hidden="1" x14ac:dyDescent="0.35">
      <c r="A57" s="344">
        <v>45695</v>
      </c>
      <c r="B57" s="350">
        <v>8885303</v>
      </c>
      <c r="C57" s="350"/>
      <c r="D57" s="350">
        <v>6587890</v>
      </c>
      <c r="E57" s="350"/>
      <c r="F57" s="350">
        <v>1638550</v>
      </c>
      <c r="G57" s="350"/>
      <c r="H57" s="350"/>
      <c r="I57" s="350"/>
      <c r="J57" s="350">
        <v>355120</v>
      </c>
      <c r="K57" s="350">
        <v>685412</v>
      </c>
      <c r="L57" s="350">
        <v>1555898</v>
      </c>
      <c r="M57" s="350">
        <v>1208345</v>
      </c>
      <c r="N57" s="350">
        <v>1125293</v>
      </c>
      <c r="O57" s="350">
        <v>630446</v>
      </c>
      <c r="P57" s="348"/>
      <c r="Q57" s="348"/>
      <c r="R57" s="349"/>
      <c r="S57" s="349"/>
      <c r="T57" s="349"/>
      <c r="U57" s="349"/>
      <c r="V57" s="349"/>
      <c r="W57" s="349"/>
      <c r="X57" s="347"/>
      <c r="Y57" s="347"/>
      <c r="Z57" s="347"/>
      <c r="AA57" s="347"/>
      <c r="AB57" s="347"/>
      <c r="AC57" s="347"/>
      <c r="AD57" s="347"/>
      <c r="AE57" s="349"/>
    </row>
    <row r="58" spans="1:32" hidden="1" x14ac:dyDescent="0.35">
      <c r="A58" s="344">
        <v>45696</v>
      </c>
      <c r="B58" s="350">
        <v>8897234</v>
      </c>
      <c r="C58" s="350"/>
      <c r="D58" s="350">
        <v>6587890</v>
      </c>
      <c r="E58" s="350"/>
      <c r="F58" s="350">
        <v>1641697</v>
      </c>
      <c r="G58" s="350"/>
      <c r="H58" s="350"/>
      <c r="I58" s="350"/>
      <c r="J58" s="350">
        <v>357519</v>
      </c>
      <c r="K58" s="350">
        <v>699899</v>
      </c>
      <c r="L58" s="350">
        <v>1563303</v>
      </c>
      <c r="M58" s="350">
        <v>1223802</v>
      </c>
      <c r="N58" s="350">
        <v>1140402</v>
      </c>
      <c r="O58" s="350">
        <v>636317</v>
      </c>
      <c r="P58" s="348"/>
      <c r="Q58" s="348"/>
      <c r="R58" s="349"/>
      <c r="S58" s="349"/>
      <c r="T58" s="349"/>
      <c r="U58" s="349"/>
      <c r="V58" s="349"/>
      <c r="W58" s="349"/>
      <c r="X58" s="347"/>
      <c r="Y58" s="347"/>
      <c r="Z58" s="347"/>
      <c r="AA58" s="347"/>
      <c r="AB58" s="347"/>
      <c r="AC58" s="347"/>
      <c r="AD58" s="347"/>
      <c r="AE58" s="349"/>
    </row>
    <row r="59" spans="1:32" hidden="1" x14ac:dyDescent="0.35">
      <c r="A59" s="344">
        <v>45697</v>
      </c>
      <c r="B59" s="350">
        <v>8909292</v>
      </c>
      <c r="C59" s="350"/>
      <c r="D59" s="350">
        <v>6587890</v>
      </c>
      <c r="E59" s="350"/>
      <c r="F59" s="350">
        <v>1643427</v>
      </c>
      <c r="G59" s="350"/>
      <c r="H59" s="350"/>
      <c r="I59" s="350"/>
      <c r="J59" s="350">
        <v>358707</v>
      </c>
      <c r="K59" s="350">
        <v>717322</v>
      </c>
      <c r="L59" s="350">
        <v>1571905</v>
      </c>
      <c r="M59" s="350">
        <v>1239523</v>
      </c>
      <c r="N59" s="350">
        <v>1155820</v>
      </c>
      <c r="O59" s="350">
        <v>642398</v>
      </c>
      <c r="P59" s="348"/>
      <c r="Q59" s="348"/>
      <c r="R59" s="349"/>
      <c r="S59" s="349"/>
      <c r="T59" s="349"/>
      <c r="U59" s="349"/>
      <c r="V59" s="349"/>
      <c r="W59" s="349"/>
      <c r="X59" s="347"/>
      <c r="Y59" s="347"/>
      <c r="Z59" s="347"/>
      <c r="AA59" s="347"/>
      <c r="AB59" s="347"/>
      <c r="AC59" s="347"/>
      <c r="AD59" s="347"/>
      <c r="AE59" s="349"/>
    </row>
    <row r="60" spans="1:32" hidden="1" x14ac:dyDescent="0.35">
      <c r="A60" s="344">
        <v>45699</v>
      </c>
      <c r="B60" s="350">
        <v>8943857</v>
      </c>
      <c r="C60" s="350"/>
      <c r="D60" s="350"/>
      <c r="E60" s="350"/>
      <c r="F60" s="350"/>
      <c r="G60" s="350"/>
      <c r="H60" s="350"/>
      <c r="I60" s="350"/>
      <c r="J60" s="350">
        <v>365120</v>
      </c>
      <c r="K60" s="350">
        <v>791266</v>
      </c>
      <c r="L60" s="350">
        <v>1596948</v>
      </c>
      <c r="M60" s="350">
        <v>1279436</v>
      </c>
      <c r="N60" s="350">
        <v>1207485</v>
      </c>
      <c r="O60" s="350">
        <v>662217</v>
      </c>
      <c r="P60" s="348"/>
      <c r="Q60" s="348"/>
      <c r="R60" s="349"/>
      <c r="S60" s="349"/>
      <c r="T60" s="349"/>
      <c r="U60" s="349"/>
      <c r="V60" s="349"/>
      <c r="W60" s="349"/>
      <c r="X60" s="347"/>
      <c r="Y60" s="347"/>
      <c r="Z60" s="347"/>
      <c r="AA60" s="347"/>
      <c r="AB60" s="347"/>
      <c r="AC60" s="347"/>
      <c r="AD60" s="347"/>
      <c r="AE60" s="349"/>
    </row>
    <row r="61" spans="1:32" hidden="1" x14ac:dyDescent="0.35">
      <c r="A61" s="346">
        <v>45716</v>
      </c>
      <c r="B61" s="351">
        <v>9055769</v>
      </c>
      <c r="C61" s="351"/>
      <c r="D61" s="351"/>
      <c r="E61" s="351"/>
      <c r="F61" s="351">
        <v>1675889</v>
      </c>
      <c r="G61" s="351"/>
      <c r="H61" s="351"/>
      <c r="I61" s="351"/>
      <c r="J61" s="351">
        <v>418459</v>
      </c>
      <c r="K61" s="351">
        <v>930038</v>
      </c>
      <c r="L61" s="351">
        <v>1712623</v>
      </c>
      <c r="M61" s="351">
        <v>1412198</v>
      </c>
      <c r="N61" s="351">
        <v>1346739</v>
      </c>
      <c r="O61" s="351"/>
      <c r="P61" s="348"/>
      <c r="Q61" s="348"/>
      <c r="R61" s="349"/>
      <c r="S61" s="349"/>
      <c r="T61" s="349"/>
      <c r="U61" s="349"/>
      <c r="V61" s="349"/>
      <c r="W61" s="349"/>
      <c r="X61" s="347"/>
      <c r="Y61" s="347"/>
      <c r="Z61" s="347"/>
      <c r="AA61" s="347"/>
      <c r="AB61" s="347"/>
      <c r="AC61" s="347"/>
      <c r="AD61" s="347"/>
      <c r="AE61" s="349"/>
    </row>
    <row r="62" spans="1:32" x14ac:dyDescent="0.35">
      <c r="A62" s="346">
        <v>45717</v>
      </c>
      <c r="B62" s="351">
        <v>9067248</v>
      </c>
      <c r="C62" s="351"/>
      <c r="D62" s="351"/>
      <c r="E62" s="351"/>
      <c r="F62" s="351">
        <v>1679019</v>
      </c>
      <c r="G62" s="351"/>
      <c r="H62" s="351"/>
      <c r="I62" s="351"/>
      <c r="J62" s="351">
        <v>420642</v>
      </c>
      <c r="K62" s="351">
        <v>930038</v>
      </c>
      <c r="L62" s="351">
        <v>1720232</v>
      </c>
      <c r="M62" s="351">
        <v>1428404</v>
      </c>
      <c r="N62" s="351">
        <v>1361779</v>
      </c>
      <c r="O62" s="351"/>
      <c r="P62" s="348"/>
      <c r="Q62" s="348"/>
      <c r="R62" s="349"/>
      <c r="S62" s="349"/>
      <c r="T62" s="349"/>
      <c r="U62" s="349"/>
      <c r="V62" s="349"/>
      <c r="W62" s="349"/>
      <c r="X62" s="347"/>
      <c r="Y62" s="347"/>
      <c r="Z62" s="347"/>
      <c r="AA62" s="347"/>
      <c r="AB62" s="347"/>
      <c r="AC62" s="347"/>
      <c r="AD62" s="347"/>
      <c r="AE62" s="349"/>
    </row>
    <row r="63" spans="1:32" x14ac:dyDescent="0.35">
      <c r="A63" s="346">
        <v>45718</v>
      </c>
      <c r="B63" s="348">
        <v>9079482</v>
      </c>
      <c r="C63" s="348"/>
      <c r="D63" s="348"/>
      <c r="E63" s="348"/>
      <c r="F63" s="348">
        <v>1682586</v>
      </c>
      <c r="G63" s="348"/>
      <c r="H63" s="348"/>
      <c r="I63" s="348"/>
      <c r="J63" s="348">
        <v>421245</v>
      </c>
      <c r="K63" s="348">
        <v>930038</v>
      </c>
      <c r="L63" s="348">
        <v>1728674</v>
      </c>
      <c r="M63" s="348">
        <v>1445657</v>
      </c>
      <c r="N63" s="348">
        <v>1378018</v>
      </c>
      <c r="O63" s="348"/>
      <c r="P63" s="348"/>
      <c r="Q63" s="348"/>
      <c r="R63" s="349"/>
      <c r="S63" s="349"/>
      <c r="T63" s="349"/>
      <c r="U63" s="349"/>
      <c r="V63" s="349"/>
      <c r="W63" s="349"/>
      <c r="X63" s="347"/>
      <c r="Y63" s="347"/>
      <c r="Z63" s="347"/>
      <c r="AA63" s="347"/>
      <c r="AB63" s="347"/>
      <c r="AC63" s="347"/>
      <c r="AD63" s="347"/>
      <c r="AE63" s="349"/>
    </row>
    <row r="64" spans="1:32" x14ac:dyDescent="0.35">
      <c r="A64" s="346">
        <v>45719</v>
      </c>
      <c r="B64" s="348"/>
      <c r="C64" s="348"/>
      <c r="D64" s="348"/>
      <c r="E64" s="348"/>
      <c r="F64" s="348"/>
      <c r="G64" s="348"/>
      <c r="H64" s="348"/>
      <c r="I64" s="348"/>
      <c r="J64" s="348"/>
      <c r="K64" s="348"/>
      <c r="L64" s="348"/>
      <c r="M64" s="348"/>
      <c r="N64" s="348"/>
      <c r="O64" s="348"/>
      <c r="P64" s="348"/>
      <c r="Q64" s="348"/>
      <c r="R64" s="349"/>
      <c r="S64" s="349"/>
      <c r="T64" s="349"/>
      <c r="U64" s="349"/>
      <c r="V64" s="349"/>
      <c r="W64" s="349"/>
      <c r="X64" s="347"/>
      <c r="Y64" s="347"/>
      <c r="Z64" s="347"/>
      <c r="AA64" s="347"/>
      <c r="AB64" s="347"/>
      <c r="AC64" s="347"/>
      <c r="AD64" s="347"/>
      <c r="AE64" s="349"/>
    </row>
    <row r="65" spans="1:31" x14ac:dyDescent="0.35">
      <c r="A65" s="346">
        <v>45720</v>
      </c>
      <c r="B65" s="348">
        <v>9091194</v>
      </c>
      <c r="C65" s="348"/>
      <c r="D65" s="348"/>
      <c r="E65" s="348"/>
      <c r="F65" s="348"/>
      <c r="G65" s="348"/>
      <c r="H65" s="348"/>
      <c r="I65" s="348"/>
      <c r="J65" s="348">
        <v>429700</v>
      </c>
      <c r="K65" s="348"/>
      <c r="L65" s="348">
        <v>1735800</v>
      </c>
      <c r="M65" s="348"/>
      <c r="N65" s="348"/>
      <c r="O65" s="348"/>
      <c r="P65" s="348"/>
      <c r="Q65" s="348"/>
      <c r="R65" s="349"/>
      <c r="S65" s="349"/>
      <c r="T65" s="349"/>
      <c r="U65" s="349"/>
      <c r="V65" s="349"/>
      <c r="W65" s="349"/>
      <c r="X65" s="347"/>
      <c r="Y65" s="347"/>
      <c r="Z65" s="347"/>
      <c r="AA65" s="347"/>
      <c r="AB65" s="347"/>
      <c r="AC65" s="347"/>
      <c r="AD65" s="347"/>
      <c r="AE65" s="349"/>
    </row>
    <row r="66" spans="1:31" x14ac:dyDescent="0.35">
      <c r="A66" s="346">
        <v>45721</v>
      </c>
      <c r="B66" s="348">
        <v>9103989</v>
      </c>
      <c r="C66" s="348"/>
      <c r="D66" s="348"/>
      <c r="E66" s="348"/>
      <c r="F66" s="348">
        <v>1685870</v>
      </c>
      <c r="G66" s="348"/>
      <c r="H66" s="348"/>
      <c r="I66" s="348"/>
      <c r="J66" s="348">
        <v>437202</v>
      </c>
      <c r="K66" s="348">
        <v>957508</v>
      </c>
      <c r="L66" s="348">
        <v>1747942</v>
      </c>
      <c r="M66" s="348">
        <v>1462071</v>
      </c>
      <c r="N66" s="348">
        <v>1393175</v>
      </c>
      <c r="O66" s="348"/>
      <c r="P66" s="348"/>
      <c r="Q66" s="348"/>
      <c r="R66" s="349"/>
      <c r="S66" s="349"/>
      <c r="T66" s="349"/>
      <c r="U66" s="349"/>
      <c r="V66" s="349"/>
      <c r="W66" s="349"/>
      <c r="X66" s="347"/>
      <c r="Y66" s="347"/>
      <c r="Z66" s="347"/>
      <c r="AA66" s="347"/>
      <c r="AB66" s="347"/>
      <c r="AC66" s="347"/>
      <c r="AD66" s="347"/>
      <c r="AE66" s="349"/>
    </row>
    <row r="67" spans="1:31" x14ac:dyDescent="0.35">
      <c r="A67" s="346">
        <v>45722</v>
      </c>
      <c r="B67" s="348">
        <v>9114962</v>
      </c>
      <c r="C67" s="348"/>
      <c r="D67" s="348"/>
      <c r="E67" s="348"/>
      <c r="F67" s="348">
        <v>1689145</v>
      </c>
      <c r="G67" s="348"/>
      <c r="H67" s="348"/>
      <c r="I67" s="348"/>
      <c r="J67" s="348">
        <v>439318</v>
      </c>
      <c r="K67" s="348">
        <v>970009</v>
      </c>
      <c r="L67" s="348">
        <v>1758525</v>
      </c>
      <c r="M67" s="348">
        <v>1476087</v>
      </c>
      <c r="N67" s="348">
        <v>1407052</v>
      </c>
      <c r="O67" s="348"/>
      <c r="P67" s="348"/>
      <c r="Q67" s="348"/>
      <c r="R67" s="349"/>
      <c r="S67" s="349"/>
      <c r="T67" s="349"/>
      <c r="U67" s="349"/>
      <c r="V67" s="349"/>
      <c r="W67" s="349"/>
      <c r="X67" s="347"/>
      <c r="Y67" s="347"/>
      <c r="Z67" s="347"/>
      <c r="AA67" s="347"/>
      <c r="AB67" s="347"/>
      <c r="AC67" s="347"/>
      <c r="AD67" s="347"/>
      <c r="AE67" s="349"/>
    </row>
    <row r="68" spans="1:31" x14ac:dyDescent="0.35">
      <c r="A68" s="346">
        <v>45723</v>
      </c>
      <c r="B68" s="348">
        <v>9126660</v>
      </c>
      <c r="C68" s="348"/>
      <c r="D68" s="348"/>
      <c r="E68" s="348"/>
      <c r="F68" s="348">
        <v>1692530</v>
      </c>
      <c r="G68" s="348"/>
      <c r="H68" s="348"/>
      <c r="I68" s="348"/>
      <c r="J68" s="348">
        <v>443541</v>
      </c>
      <c r="K68" s="348">
        <v>997090</v>
      </c>
      <c r="L68" s="348">
        <v>1768243</v>
      </c>
      <c r="M68" s="348">
        <v>1492076</v>
      </c>
      <c r="N68" s="348">
        <v>1422666</v>
      </c>
      <c r="O68" s="348"/>
      <c r="P68" s="348"/>
      <c r="Q68" s="348"/>
      <c r="R68" s="349"/>
      <c r="S68" s="349"/>
      <c r="T68" s="349"/>
      <c r="U68" s="349"/>
      <c r="V68" s="349"/>
      <c r="W68" s="349"/>
      <c r="X68" s="347"/>
      <c r="Y68" s="347"/>
      <c r="Z68" s="347"/>
      <c r="AA68" s="347"/>
      <c r="AB68" s="347"/>
      <c r="AC68" s="347"/>
      <c r="AD68" s="347"/>
      <c r="AE68" s="349"/>
    </row>
    <row r="69" spans="1:31" x14ac:dyDescent="0.35">
      <c r="A69" s="346">
        <v>45724</v>
      </c>
      <c r="B69" s="348">
        <v>9139866</v>
      </c>
      <c r="C69" s="348"/>
      <c r="D69" s="348"/>
      <c r="E69" s="348"/>
      <c r="F69" s="348">
        <v>1693972</v>
      </c>
      <c r="G69" s="348"/>
      <c r="H69" s="348"/>
      <c r="I69" s="348"/>
      <c r="J69" s="348">
        <v>445855</v>
      </c>
      <c r="K69" s="348">
        <v>1023283</v>
      </c>
      <c r="L69" s="348">
        <v>1779549</v>
      </c>
      <c r="M69" s="348">
        <v>1508387</v>
      </c>
      <c r="N69" s="348">
        <v>1439203</v>
      </c>
      <c r="O69" s="348"/>
      <c r="P69" s="348"/>
      <c r="Q69" s="348"/>
      <c r="R69" s="349"/>
      <c r="S69" s="349"/>
      <c r="T69" s="349"/>
      <c r="U69" s="349"/>
      <c r="V69" s="349"/>
      <c r="W69" s="349"/>
      <c r="X69" s="347"/>
      <c r="Y69" s="347"/>
      <c r="Z69" s="347"/>
      <c r="AA69" s="347"/>
      <c r="AB69" s="347"/>
      <c r="AC69" s="347"/>
      <c r="AD69" s="347"/>
      <c r="AE69" s="349"/>
    </row>
    <row r="70" spans="1:31" x14ac:dyDescent="0.35">
      <c r="A70" s="346">
        <v>45725</v>
      </c>
      <c r="B70" s="348">
        <v>9147860</v>
      </c>
      <c r="C70" s="348"/>
      <c r="D70" s="348"/>
      <c r="E70" s="348"/>
      <c r="F70" s="348">
        <v>1696875</v>
      </c>
      <c r="G70" s="348"/>
      <c r="H70" s="348"/>
      <c r="I70" s="348"/>
      <c r="J70" s="348">
        <v>452836</v>
      </c>
      <c r="K70" s="348">
        <v>1046905</v>
      </c>
      <c r="L70" s="348">
        <v>1781805</v>
      </c>
      <c r="M70" s="348">
        <v>1523244</v>
      </c>
      <c r="N70" s="348">
        <v>1453057</v>
      </c>
      <c r="O70" s="348"/>
      <c r="P70" s="348"/>
      <c r="Q70" s="348"/>
      <c r="R70" s="349"/>
      <c r="S70" s="349"/>
      <c r="T70" s="349"/>
      <c r="U70" s="349"/>
      <c r="V70" s="349"/>
      <c r="W70" s="349"/>
      <c r="X70" s="347"/>
      <c r="Y70" s="347"/>
      <c r="Z70" s="347"/>
      <c r="AA70" s="347"/>
      <c r="AB70" s="347"/>
      <c r="AC70" s="347"/>
      <c r="AD70" s="347"/>
      <c r="AE70" s="349"/>
    </row>
    <row r="71" spans="1:31" x14ac:dyDescent="0.35">
      <c r="A71" s="346">
        <v>45726</v>
      </c>
      <c r="B71" s="348">
        <v>9147860</v>
      </c>
      <c r="C71" s="348"/>
      <c r="D71" s="348"/>
      <c r="E71" s="348"/>
      <c r="F71" s="348">
        <v>1699816</v>
      </c>
      <c r="G71" s="348"/>
      <c r="H71" s="348"/>
      <c r="I71" s="348"/>
      <c r="J71" s="348">
        <v>458302</v>
      </c>
      <c r="K71" s="348">
        <v>1058628</v>
      </c>
      <c r="L71" s="348">
        <v>1781805</v>
      </c>
      <c r="M71" s="348">
        <v>1538608</v>
      </c>
      <c r="N71" s="348">
        <v>1467689</v>
      </c>
      <c r="O71" s="348"/>
      <c r="P71" s="348"/>
      <c r="Q71" s="348"/>
      <c r="R71" s="349"/>
      <c r="S71" s="349"/>
      <c r="T71" s="349"/>
      <c r="U71" s="349"/>
      <c r="V71" s="349"/>
      <c r="W71" s="349"/>
      <c r="X71" s="347"/>
      <c r="Y71" s="347"/>
      <c r="Z71" s="347"/>
      <c r="AA71" s="347"/>
      <c r="AB71" s="347"/>
      <c r="AC71" s="347"/>
      <c r="AD71" s="347"/>
      <c r="AE71" s="349"/>
    </row>
    <row r="72" spans="1:31" x14ac:dyDescent="0.35">
      <c r="A72" s="346">
        <v>45727</v>
      </c>
      <c r="B72" s="348">
        <v>9147860</v>
      </c>
      <c r="C72" s="348"/>
      <c r="D72" s="348"/>
      <c r="E72" s="348"/>
      <c r="F72" s="348">
        <v>1702818</v>
      </c>
      <c r="G72" s="348"/>
      <c r="H72" s="348"/>
      <c r="I72" s="348"/>
      <c r="J72" s="348">
        <v>466327</v>
      </c>
      <c r="K72" s="348">
        <v>1063287</v>
      </c>
      <c r="L72" s="348">
        <v>1781805</v>
      </c>
      <c r="M72" s="348">
        <v>1543697</v>
      </c>
      <c r="N72" s="348">
        <v>1470990</v>
      </c>
      <c r="O72" s="348"/>
      <c r="P72" s="348"/>
      <c r="Q72" s="348"/>
      <c r="R72" s="349"/>
      <c r="S72" s="349"/>
      <c r="T72" s="349"/>
      <c r="U72" s="349"/>
      <c r="V72" s="349"/>
      <c r="W72" s="349"/>
      <c r="X72" s="347"/>
      <c r="Y72" s="347"/>
      <c r="Z72" s="347"/>
      <c r="AA72" s="347"/>
      <c r="AB72" s="347"/>
      <c r="AC72" s="347"/>
      <c r="AD72" s="347"/>
      <c r="AE72" s="349"/>
    </row>
    <row r="73" spans="1:31" x14ac:dyDescent="0.35">
      <c r="A73" s="346">
        <v>45728</v>
      </c>
      <c r="B73" s="348">
        <v>9159146</v>
      </c>
      <c r="C73" s="348"/>
      <c r="D73" s="348"/>
      <c r="E73" s="348"/>
      <c r="F73" s="348">
        <v>1702818</v>
      </c>
      <c r="G73" s="348"/>
      <c r="H73" s="348"/>
      <c r="I73" s="348"/>
      <c r="J73" s="348">
        <v>468888</v>
      </c>
      <c r="K73" s="348">
        <v>1069910</v>
      </c>
      <c r="L73" s="348">
        <v>1782122</v>
      </c>
      <c r="M73" s="348">
        <v>1551015</v>
      </c>
      <c r="N73" s="348">
        <v>1477953</v>
      </c>
      <c r="O73" s="348">
        <v>4293</v>
      </c>
      <c r="P73" s="348"/>
      <c r="Q73" s="348"/>
      <c r="R73" s="349"/>
      <c r="S73" s="349"/>
      <c r="T73" s="349"/>
      <c r="U73" s="349"/>
      <c r="V73" s="349"/>
      <c r="W73" s="349"/>
      <c r="X73" s="347"/>
      <c r="Y73" s="347"/>
      <c r="Z73" s="347"/>
      <c r="AA73" s="347"/>
      <c r="AB73" s="347"/>
      <c r="AC73" s="347"/>
      <c r="AD73" s="347"/>
      <c r="AE73" s="349"/>
    </row>
    <row r="74" spans="1:31" x14ac:dyDescent="0.35">
      <c r="A74" s="346">
        <v>45729</v>
      </c>
      <c r="B74" s="348">
        <v>9170786</v>
      </c>
      <c r="C74" s="348"/>
      <c r="D74" s="348"/>
      <c r="E74" s="348"/>
      <c r="F74" s="348">
        <v>1705917</v>
      </c>
      <c r="G74" s="348"/>
      <c r="H74" s="348"/>
      <c r="I74" s="348"/>
      <c r="J74" s="348">
        <v>477527</v>
      </c>
      <c r="K74" s="348">
        <v>1084409</v>
      </c>
      <c r="L74" s="348">
        <v>1782122</v>
      </c>
      <c r="M74" s="348">
        <v>1566644</v>
      </c>
      <c r="N74" s="348">
        <v>1493128</v>
      </c>
      <c r="O74" s="348">
        <v>11030</v>
      </c>
      <c r="P74" s="348"/>
      <c r="Q74" s="348"/>
      <c r="R74" s="349"/>
      <c r="S74" s="349"/>
      <c r="T74" s="349"/>
      <c r="U74" s="349"/>
      <c r="V74" s="349"/>
      <c r="W74" s="349"/>
      <c r="X74" s="347"/>
      <c r="Y74" s="347"/>
      <c r="Z74" s="347"/>
      <c r="AA74" s="347"/>
      <c r="AB74" s="347"/>
      <c r="AC74" s="347"/>
      <c r="AD74" s="347"/>
      <c r="AE74" s="349"/>
    </row>
    <row r="75" spans="1:31" x14ac:dyDescent="0.35">
      <c r="A75" s="346">
        <v>45730</v>
      </c>
      <c r="B75" s="348">
        <v>9182796</v>
      </c>
      <c r="C75" s="348"/>
      <c r="D75" s="348"/>
      <c r="E75" s="348"/>
      <c r="F75" s="348">
        <v>1707597</v>
      </c>
      <c r="G75" s="348"/>
      <c r="H75" s="348"/>
      <c r="I75" s="348"/>
      <c r="J75" s="348">
        <v>477633</v>
      </c>
      <c r="K75" s="348">
        <v>1100544</v>
      </c>
      <c r="L75" s="348">
        <v>1788458</v>
      </c>
      <c r="M75" s="348">
        <v>1583719</v>
      </c>
      <c r="N75" s="348">
        <v>1508580</v>
      </c>
      <c r="O75" s="348">
        <v>18024</v>
      </c>
      <c r="P75" s="348"/>
      <c r="Q75" s="348"/>
      <c r="R75" s="349"/>
      <c r="S75" s="349"/>
      <c r="T75" s="349"/>
      <c r="U75" s="349"/>
      <c r="V75" s="349"/>
      <c r="W75" s="349"/>
      <c r="X75" s="347"/>
      <c r="Y75" s="347"/>
      <c r="Z75" s="347"/>
      <c r="AA75" s="347"/>
      <c r="AB75" s="347"/>
      <c r="AC75" s="347"/>
      <c r="AD75" s="347"/>
      <c r="AE75" s="349"/>
    </row>
    <row r="76" spans="1:31" x14ac:dyDescent="0.35">
      <c r="A76" s="346">
        <v>45731</v>
      </c>
      <c r="B76" s="348">
        <v>9194135</v>
      </c>
      <c r="C76" s="348"/>
      <c r="D76" s="348"/>
      <c r="E76" s="348"/>
      <c r="F76" s="348">
        <v>1709214</v>
      </c>
      <c r="G76" s="348"/>
      <c r="H76" s="348"/>
      <c r="I76" s="348"/>
      <c r="J76" s="348">
        <v>477992</v>
      </c>
      <c r="K76" s="348">
        <v>1115300</v>
      </c>
      <c r="L76" s="348">
        <v>1798493</v>
      </c>
      <c r="M76" s="348">
        <v>1599562</v>
      </c>
      <c r="N76" s="348">
        <v>1516519</v>
      </c>
      <c r="O76" s="348">
        <v>18024</v>
      </c>
      <c r="P76" s="348"/>
      <c r="Q76" s="348"/>
      <c r="R76" s="349"/>
      <c r="S76" s="349"/>
      <c r="T76" s="349"/>
      <c r="U76" s="349"/>
      <c r="V76" s="349"/>
      <c r="W76" s="349"/>
      <c r="X76" s="347"/>
      <c r="Y76" s="347"/>
      <c r="Z76" s="347"/>
      <c r="AA76" s="347"/>
      <c r="AB76" s="347"/>
      <c r="AC76" s="347"/>
      <c r="AD76" s="347"/>
      <c r="AE76" s="349"/>
    </row>
    <row r="77" spans="1:31" x14ac:dyDescent="0.35">
      <c r="A77" s="346">
        <v>45732</v>
      </c>
      <c r="B77" s="348">
        <v>9205894</v>
      </c>
      <c r="C77" s="348"/>
      <c r="D77" s="348"/>
      <c r="E77" s="348"/>
      <c r="F77" s="348">
        <v>1711164</v>
      </c>
      <c r="G77" s="348"/>
      <c r="H77" s="348"/>
      <c r="I77" s="348"/>
      <c r="J77" s="348">
        <v>479294</v>
      </c>
      <c r="K77" s="348">
        <v>1130876</v>
      </c>
      <c r="L77" s="348">
        <v>1807959</v>
      </c>
      <c r="M77" s="348">
        <v>1615455</v>
      </c>
      <c r="N77" s="348">
        <v>1531229</v>
      </c>
      <c r="O77" s="348">
        <v>25211</v>
      </c>
      <c r="P77" s="348"/>
      <c r="Q77" s="348"/>
      <c r="R77" s="349"/>
      <c r="S77" s="349"/>
      <c r="T77" s="349"/>
      <c r="U77" s="349"/>
      <c r="V77" s="349"/>
      <c r="W77" s="349"/>
      <c r="X77" s="347"/>
      <c r="Y77" s="347"/>
      <c r="Z77" s="347"/>
      <c r="AA77" s="347"/>
      <c r="AB77" s="347"/>
      <c r="AC77" s="347"/>
      <c r="AD77" s="347"/>
      <c r="AE77" s="349"/>
    </row>
    <row r="78" spans="1:31" x14ac:dyDescent="0.35">
      <c r="A78" s="346">
        <v>45733</v>
      </c>
      <c r="B78" s="348">
        <v>9216221</v>
      </c>
      <c r="C78" s="348"/>
      <c r="D78" s="348"/>
      <c r="E78" s="348"/>
      <c r="F78" s="348">
        <v>1713388</v>
      </c>
      <c r="G78" s="348"/>
      <c r="H78" s="348"/>
      <c r="I78" s="348"/>
      <c r="J78" s="348">
        <v>485703</v>
      </c>
      <c r="K78" s="348">
        <v>1144102</v>
      </c>
      <c r="L78" s="348">
        <v>1817956</v>
      </c>
      <c r="M78" s="348">
        <v>1629653</v>
      </c>
      <c r="N78" s="348">
        <v>1531595</v>
      </c>
      <c r="O78" s="348">
        <v>30506</v>
      </c>
      <c r="P78" s="348"/>
      <c r="Q78" s="348"/>
      <c r="R78" s="349"/>
      <c r="S78" s="349"/>
      <c r="T78" s="349"/>
      <c r="U78" s="349"/>
      <c r="V78" s="349"/>
      <c r="W78" s="349"/>
      <c r="X78" s="347"/>
      <c r="Y78" s="347"/>
      <c r="Z78" s="347"/>
      <c r="AA78" s="347"/>
      <c r="AB78" s="347"/>
      <c r="AC78" s="347"/>
      <c r="AD78" s="347"/>
      <c r="AE78" s="349"/>
    </row>
    <row r="79" spans="1:31" x14ac:dyDescent="0.35">
      <c r="A79" s="346">
        <v>45734</v>
      </c>
      <c r="B79" s="348">
        <v>9226113</v>
      </c>
      <c r="C79" s="348"/>
      <c r="D79" s="348"/>
      <c r="E79" s="348"/>
      <c r="F79" s="348">
        <v>1716662</v>
      </c>
      <c r="G79" s="352"/>
      <c r="H79" s="348"/>
      <c r="I79" s="348"/>
      <c r="J79" s="348">
        <v>493130</v>
      </c>
      <c r="K79" s="348">
        <v>1159555</v>
      </c>
      <c r="L79" s="348">
        <v>1819310</v>
      </c>
      <c r="M79" s="348">
        <v>1646206</v>
      </c>
      <c r="N79" s="348">
        <v>1547459</v>
      </c>
      <c r="O79" s="348">
        <v>35228</v>
      </c>
      <c r="P79" s="349"/>
      <c r="Q79" s="349"/>
      <c r="R79" s="349"/>
      <c r="S79" s="349"/>
      <c r="T79" s="349"/>
      <c r="U79" s="349"/>
      <c r="V79" s="349"/>
      <c r="W79" s="349"/>
      <c r="X79" s="348">
        <v>10294</v>
      </c>
      <c r="Y79" s="347"/>
      <c r="Z79" s="347"/>
      <c r="AA79" s="347"/>
      <c r="AB79" s="347"/>
      <c r="AC79" s="347"/>
      <c r="AD79" s="347"/>
      <c r="AE79" s="349"/>
    </row>
    <row r="80" spans="1:31" x14ac:dyDescent="0.35">
      <c r="A80" s="346">
        <v>45735</v>
      </c>
      <c r="B80" s="348">
        <v>9238311</v>
      </c>
      <c r="C80" s="348"/>
      <c r="D80" s="348"/>
      <c r="E80" s="348"/>
      <c r="F80" s="348">
        <v>1718309</v>
      </c>
      <c r="G80" s="352"/>
      <c r="H80" s="348"/>
      <c r="I80" s="348"/>
      <c r="J80" s="348">
        <v>494668</v>
      </c>
      <c r="K80" s="348">
        <v>1174437</v>
      </c>
      <c r="L80" s="348">
        <v>1831695</v>
      </c>
      <c r="M80" s="348">
        <v>1662360</v>
      </c>
      <c r="N80" s="348">
        <v>1562718</v>
      </c>
      <c r="O80" s="348">
        <v>38883</v>
      </c>
      <c r="P80" s="349"/>
      <c r="Q80" s="349"/>
      <c r="R80" s="349"/>
      <c r="S80" s="349"/>
      <c r="T80" s="349"/>
      <c r="U80" s="349"/>
      <c r="V80" s="349"/>
      <c r="W80" s="349"/>
      <c r="X80" s="348">
        <v>21570</v>
      </c>
      <c r="Y80" s="347"/>
      <c r="Z80" s="347"/>
      <c r="AA80" s="347"/>
      <c r="AB80" s="347"/>
      <c r="AC80" s="347"/>
      <c r="AD80" s="347"/>
      <c r="AE80" s="349"/>
    </row>
    <row r="81" spans="1:31" x14ac:dyDescent="0.35">
      <c r="A81" s="346">
        <v>45736</v>
      </c>
      <c r="B81" s="348">
        <v>9249816</v>
      </c>
      <c r="C81" s="348"/>
      <c r="D81" s="348"/>
      <c r="E81" s="348"/>
      <c r="F81" s="348">
        <v>1720014</v>
      </c>
      <c r="G81" s="352"/>
      <c r="H81" s="348"/>
      <c r="I81" s="348"/>
      <c r="J81" s="348">
        <v>497508</v>
      </c>
      <c r="K81" s="348">
        <v>1188547</v>
      </c>
      <c r="L81" s="348">
        <v>1839621</v>
      </c>
      <c r="M81" s="348">
        <v>1666919</v>
      </c>
      <c r="N81" s="348">
        <v>1576687</v>
      </c>
      <c r="O81" s="348">
        <v>43756</v>
      </c>
      <c r="P81" s="349"/>
      <c r="Q81" s="349"/>
      <c r="R81" s="349"/>
      <c r="S81" s="349"/>
      <c r="T81" s="349"/>
      <c r="U81" s="349"/>
      <c r="V81" s="349"/>
      <c r="W81" s="349"/>
      <c r="X81" s="348">
        <v>47607</v>
      </c>
      <c r="Y81" s="347"/>
      <c r="Z81" s="347"/>
      <c r="AA81" s="347"/>
      <c r="AB81" s="347"/>
      <c r="AC81" s="347"/>
      <c r="AD81" s="347"/>
      <c r="AE81" s="349"/>
    </row>
    <row r="82" spans="1:31" x14ac:dyDescent="0.35">
      <c r="A82" s="346">
        <v>45737</v>
      </c>
      <c r="B82" s="348">
        <v>9262502</v>
      </c>
      <c r="C82" s="348"/>
      <c r="D82" s="348"/>
      <c r="E82" s="348"/>
      <c r="F82" s="348">
        <v>1723297</v>
      </c>
      <c r="G82" s="352"/>
      <c r="H82" s="348"/>
      <c r="I82" s="348"/>
      <c r="J82" s="348">
        <v>500902</v>
      </c>
      <c r="K82" s="348">
        <v>1204485</v>
      </c>
      <c r="L82" s="348">
        <v>1848163</v>
      </c>
      <c r="M82" s="348">
        <v>1675177</v>
      </c>
      <c r="N82" s="348">
        <v>1587538</v>
      </c>
      <c r="O82" s="348">
        <v>50491</v>
      </c>
      <c r="P82" s="349"/>
      <c r="Q82" s="349"/>
      <c r="R82" s="349"/>
      <c r="S82" s="349"/>
      <c r="T82" s="349"/>
      <c r="U82" s="349"/>
      <c r="V82" s="349"/>
      <c r="W82" s="349"/>
      <c r="X82" s="348">
        <v>76668</v>
      </c>
      <c r="Y82" s="347"/>
      <c r="Z82" s="347"/>
      <c r="AA82" s="347"/>
      <c r="AB82" s="347"/>
      <c r="AC82" s="347"/>
      <c r="AD82" s="347"/>
      <c r="AE82" s="349"/>
    </row>
    <row r="83" spans="1:31" x14ac:dyDescent="0.35">
      <c r="A83" s="346">
        <v>45738</v>
      </c>
      <c r="B83" s="348">
        <v>9274619</v>
      </c>
      <c r="C83" s="348"/>
      <c r="D83" s="348"/>
      <c r="E83" s="348"/>
      <c r="F83" s="348">
        <v>1727091</v>
      </c>
      <c r="G83" s="352"/>
      <c r="H83" s="348"/>
      <c r="I83" s="348"/>
      <c r="J83" s="348">
        <v>503769</v>
      </c>
      <c r="K83" s="348">
        <v>1220403</v>
      </c>
      <c r="L83" s="348">
        <v>1857404</v>
      </c>
      <c r="M83" s="348">
        <v>1692550</v>
      </c>
      <c r="N83" s="348">
        <v>1599032</v>
      </c>
      <c r="O83" s="348">
        <v>56895</v>
      </c>
      <c r="P83" s="349"/>
      <c r="Q83" s="348"/>
      <c r="R83" s="349"/>
      <c r="S83" s="349"/>
      <c r="T83" s="349"/>
      <c r="U83" s="349"/>
      <c r="V83" s="349"/>
      <c r="W83" s="349"/>
      <c r="X83" s="348">
        <v>103333</v>
      </c>
      <c r="Y83" s="347"/>
      <c r="Z83" s="347"/>
      <c r="AA83" s="347"/>
      <c r="AB83" s="347"/>
      <c r="AC83" s="347"/>
      <c r="AD83" s="347"/>
      <c r="AE83" s="349"/>
    </row>
    <row r="84" spans="1:31" x14ac:dyDescent="0.35">
      <c r="A84" s="346">
        <v>45739</v>
      </c>
      <c r="B84" s="348">
        <v>9285360</v>
      </c>
      <c r="C84" s="348"/>
      <c r="D84" s="348"/>
      <c r="E84" s="348"/>
      <c r="F84" s="348">
        <v>1729926</v>
      </c>
      <c r="G84" s="352"/>
      <c r="H84" s="348"/>
      <c r="I84" s="348"/>
      <c r="J84" s="348">
        <v>510104</v>
      </c>
      <c r="K84" s="348">
        <v>1233887</v>
      </c>
      <c r="L84" s="348">
        <v>1869077</v>
      </c>
      <c r="M84" s="348">
        <v>1708701</v>
      </c>
      <c r="N84" s="348">
        <v>1614094</v>
      </c>
      <c r="O84" s="348">
        <v>62803</v>
      </c>
      <c r="P84" s="349"/>
      <c r="Q84" s="349"/>
      <c r="R84" s="349"/>
      <c r="S84" s="349"/>
      <c r="T84" s="349"/>
      <c r="U84" s="349"/>
      <c r="V84" s="349"/>
      <c r="W84" s="349"/>
      <c r="X84" s="348">
        <v>128180</v>
      </c>
      <c r="Y84" s="347"/>
      <c r="Z84" s="347"/>
      <c r="AA84" s="347"/>
      <c r="AB84" s="347"/>
      <c r="AC84" s="347"/>
      <c r="AD84" s="347"/>
      <c r="AE84" s="349"/>
    </row>
    <row r="85" spans="1:31" x14ac:dyDescent="0.35">
      <c r="A85" s="346">
        <v>45740</v>
      </c>
      <c r="B85" s="349">
        <v>9296807</v>
      </c>
      <c r="C85" s="349"/>
      <c r="D85" s="349"/>
      <c r="E85" s="349"/>
      <c r="F85" s="349">
        <v>1731518</v>
      </c>
      <c r="G85" s="352"/>
      <c r="H85" s="349"/>
      <c r="I85" s="349"/>
      <c r="J85" s="349">
        <v>516302</v>
      </c>
      <c r="K85" s="349">
        <v>1248597</v>
      </c>
      <c r="L85" s="349">
        <v>1875427</v>
      </c>
      <c r="M85" s="349">
        <v>1725553</v>
      </c>
      <c r="N85" s="349">
        <v>1629238</v>
      </c>
      <c r="O85" s="349">
        <v>68974</v>
      </c>
      <c r="P85" s="349"/>
      <c r="Q85" s="349"/>
      <c r="R85" s="349"/>
      <c r="S85" s="349"/>
      <c r="T85" s="349"/>
      <c r="U85" s="349"/>
      <c r="V85" s="349"/>
      <c r="W85" s="349"/>
      <c r="X85" s="349">
        <v>155301</v>
      </c>
      <c r="Y85" s="347"/>
      <c r="Z85" s="347"/>
      <c r="AA85" s="347"/>
      <c r="AB85" s="347"/>
      <c r="AC85" s="347"/>
      <c r="AD85" s="347"/>
      <c r="AE85" s="349"/>
    </row>
    <row r="86" spans="1:31" x14ac:dyDescent="0.35">
      <c r="A86" s="346">
        <v>45741</v>
      </c>
      <c r="B86" s="349">
        <v>9307240</v>
      </c>
      <c r="C86" s="349"/>
      <c r="D86" s="349"/>
      <c r="E86" s="349"/>
      <c r="F86" s="349">
        <v>1734401</v>
      </c>
      <c r="G86" s="352"/>
      <c r="H86" s="349"/>
      <c r="I86" s="349"/>
      <c r="J86" s="349">
        <v>521138</v>
      </c>
      <c r="K86" s="349">
        <v>1260406</v>
      </c>
      <c r="L86" s="349">
        <v>1880853</v>
      </c>
      <c r="M86" s="349">
        <v>1742676</v>
      </c>
      <c r="N86" s="349">
        <v>1643750</v>
      </c>
      <c r="O86" s="349">
        <v>75106</v>
      </c>
      <c r="P86" s="349"/>
      <c r="Q86" s="349"/>
      <c r="R86" s="349"/>
      <c r="S86" s="349"/>
      <c r="T86" s="349"/>
      <c r="U86" s="349"/>
      <c r="V86" s="349"/>
      <c r="W86" s="349"/>
      <c r="X86" s="349">
        <v>174008</v>
      </c>
      <c r="Y86" s="347"/>
      <c r="Z86" s="347"/>
      <c r="AA86" s="347"/>
      <c r="AB86" s="347"/>
      <c r="AC86" s="347"/>
      <c r="AD86" s="347"/>
      <c r="AE86" s="349"/>
    </row>
    <row r="87" spans="1:31" x14ac:dyDescent="0.35">
      <c r="A87" s="346">
        <v>45742</v>
      </c>
      <c r="B87" s="349">
        <v>9309374</v>
      </c>
      <c r="C87" s="349"/>
      <c r="D87" s="349"/>
      <c r="E87" s="349"/>
      <c r="F87" s="349">
        <v>1735986</v>
      </c>
      <c r="G87" s="352"/>
      <c r="H87" s="349"/>
      <c r="I87" s="349"/>
      <c r="J87" s="349">
        <v>526530</v>
      </c>
      <c r="K87" s="349">
        <v>1274099</v>
      </c>
      <c r="L87" s="349">
        <v>1882589</v>
      </c>
      <c r="M87" s="349">
        <v>1759681</v>
      </c>
      <c r="N87" s="349">
        <v>1645928</v>
      </c>
      <c r="O87" s="349">
        <v>81274</v>
      </c>
      <c r="P87" s="349"/>
      <c r="Q87" s="349"/>
      <c r="R87" s="349"/>
      <c r="S87" s="349"/>
      <c r="T87" s="349"/>
      <c r="U87" s="349"/>
      <c r="V87" s="349"/>
      <c r="W87" s="349"/>
      <c r="X87" s="349">
        <v>197662</v>
      </c>
      <c r="Y87" s="347"/>
      <c r="Z87" s="347"/>
      <c r="AA87" s="347"/>
      <c r="AB87" s="347"/>
      <c r="AC87" s="347"/>
      <c r="AD87" s="347"/>
      <c r="AE87" s="349"/>
    </row>
    <row r="88" spans="1:31" x14ac:dyDescent="0.35">
      <c r="A88" s="346">
        <v>45743</v>
      </c>
      <c r="B88" s="349">
        <v>9315963</v>
      </c>
      <c r="C88" s="349"/>
      <c r="D88" s="349"/>
      <c r="E88" s="349"/>
      <c r="F88" s="349">
        <v>1738020</v>
      </c>
      <c r="G88" s="352"/>
      <c r="H88" s="349"/>
      <c r="I88" s="349"/>
      <c r="J88" s="349">
        <v>530043</v>
      </c>
      <c r="K88" s="349">
        <v>1287200</v>
      </c>
      <c r="L88" s="349">
        <v>1887622</v>
      </c>
      <c r="M88" s="349">
        <v>1774596</v>
      </c>
      <c r="N88" s="349">
        <v>1659571</v>
      </c>
      <c r="O88" s="349">
        <v>86840</v>
      </c>
      <c r="P88" s="349"/>
      <c r="Q88" s="349"/>
      <c r="R88" s="349"/>
      <c r="S88" s="349"/>
      <c r="T88" s="349"/>
      <c r="U88" s="349"/>
      <c r="V88" s="349"/>
      <c r="W88" s="349"/>
      <c r="X88" s="349">
        <v>212081</v>
      </c>
      <c r="Y88" s="347"/>
      <c r="Z88" s="347"/>
      <c r="AA88" s="347"/>
      <c r="AB88" s="347"/>
      <c r="AC88" s="347"/>
      <c r="AD88" s="347"/>
      <c r="AE88" s="349"/>
    </row>
    <row r="89" spans="1:31" x14ac:dyDescent="0.35">
      <c r="A89" s="346">
        <v>45744</v>
      </c>
      <c r="B89" s="349">
        <v>9327055</v>
      </c>
      <c r="C89" s="349"/>
      <c r="D89" s="349"/>
      <c r="E89" s="349"/>
      <c r="F89" s="349">
        <v>1739558</v>
      </c>
      <c r="G89" s="352"/>
      <c r="H89" s="349"/>
      <c r="I89" s="349"/>
      <c r="J89" s="349">
        <v>535628</v>
      </c>
      <c r="K89" s="349">
        <v>1299150</v>
      </c>
      <c r="L89" s="349">
        <v>1897897</v>
      </c>
      <c r="M89" s="349">
        <v>1792400</v>
      </c>
      <c r="N89" s="349">
        <v>1663801</v>
      </c>
      <c r="O89" s="349">
        <v>93286</v>
      </c>
      <c r="P89" s="349"/>
      <c r="Q89" s="349"/>
      <c r="R89" s="349"/>
      <c r="S89" s="349"/>
      <c r="T89" s="349"/>
      <c r="U89" s="349"/>
      <c r="V89" s="349"/>
      <c r="W89" s="349"/>
      <c r="X89" s="349">
        <v>236175</v>
      </c>
      <c r="Y89" s="347"/>
      <c r="Z89" s="347"/>
      <c r="AA89" s="347"/>
      <c r="AB89" s="347"/>
      <c r="AC89" s="347"/>
      <c r="AD89" s="347"/>
      <c r="AE89" s="349"/>
    </row>
    <row r="90" spans="1:31" x14ac:dyDescent="0.35">
      <c r="A90" s="346">
        <v>45745</v>
      </c>
      <c r="B90" s="349">
        <v>9333517</v>
      </c>
      <c r="C90" s="349"/>
      <c r="D90" s="349"/>
      <c r="E90" s="349"/>
      <c r="F90" s="349">
        <v>1741129</v>
      </c>
      <c r="G90" s="352"/>
      <c r="H90" s="349"/>
      <c r="I90" s="349"/>
      <c r="J90" s="349">
        <v>540656</v>
      </c>
      <c r="K90" s="349">
        <v>1309000</v>
      </c>
      <c r="L90" s="349">
        <v>1903807</v>
      </c>
      <c r="M90" s="349">
        <v>1809388</v>
      </c>
      <c r="N90" s="349">
        <v>1667197</v>
      </c>
      <c r="O90" s="349">
        <v>99585</v>
      </c>
      <c r="P90" s="349"/>
      <c r="Q90" s="349"/>
      <c r="R90" s="349"/>
      <c r="S90" s="349"/>
      <c r="T90" s="349"/>
      <c r="U90" s="349"/>
      <c r="V90" s="349"/>
      <c r="W90" s="349"/>
      <c r="X90" s="349">
        <v>250093</v>
      </c>
      <c r="Y90" s="347"/>
      <c r="Z90" s="347"/>
      <c r="AA90" s="347"/>
      <c r="AB90" s="347"/>
      <c r="AC90" s="347"/>
      <c r="AD90" s="347"/>
      <c r="AE90" s="349"/>
    </row>
    <row r="91" spans="1:31" x14ac:dyDescent="0.35">
      <c r="A91" s="346">
        <v>45746</v>
      </c>
      <c r="B91" s="349">
        <v>9333771</v>
      </c>
      <c r="C91" s="349"/>
      <c r="D91" s="349"/>
      <c r="E91" s="349"/>
      <c r="F91" s="349">
        <v>1743781</v>
      </c>
      <c r="G91" s="352"/>
      <c r="H91" s="349"/>
      <c r="I91" s="349"/>
      <c r="J91" s="349">
        <v>541854</v>
      </c>
      <c r="K91" s="349">
        <v>1323239</v>
      </c>
      <c r="L91" s="349">
        <v>1906848</v>
      </c>
      <c r="M91" s="349">
        <v>1826056</v>
      </c>
      <c r="N91" s="349">
        <v>1676166</v>
      </c>
      <c r="O91" s="349">
        <v>105618</v>
      </c>
      <c r="P91" s="349"/>
      <c r="Q91" s="349"/>
      <c r="R91" s="349"/>
      <c r="S91" s="349"/>
      <c r="T91" s="349"/>
      <c r="U91" s="349"/>
      <c r="V91" s="349"/>
      <c r="W91" s="349"/>
      <c r="X91" s="349">
        <v>276261</v>
      </c>
      <c r="Y91" s="347"/>
      <c r="Z91" s="347"/>
      <c r="AA91" s="347"/>
      <c r="AB91" s="347"/>
      <c r="AC91" s="347"/>
      <c r="AD91" s="347"/>
      <c r="AE91" s="349"/>
    </row>
    <row r="92" spans="1:31" x14ac:dyDescent="0.35">
      <c r="A92" s="346">
        <v>45747</v>
      </c>
      <c r="B92" s="349">
        <v>9345043</v>
      </c>
      <c r="C92" s="349"/>
      <c r="D92" s="349"/>
      <c r="E92" s="349"/>
      <c r="F92" s="349">
        <v>1745398</v>
      </c>
      <c r="G92" s="352"/>
      <c r="H92" s="349"/>
      <c r="I92" s="349"/>
      <c r="J92" s="349">
        <v>543300</v>
      </c>
      <c r="K92" s="349">
        <v>1337534</v>
      </c>
      <c r="L92" s="349">
        <v>1916516</v>
      </c>
      <c r="M92" s="349">
        <v>1842460</v>
      </c>
      <c r="N92" s="349">
        <v>1688085</v>
      </c>
      <c r="O92" s="349">
        <v>111743</v>
      </c>
      <c r="P92" s="349"/>
      <c r="Q92" s="349"/>
      <c r="R92" s="349"/>
      <c r="S92" s="349"/>
      <c r="T92" s="349"/>
      <c r="U92" s="349"/>
      <c r="V92" s="349"/>
      <c r="W92" s="349"/>
      <c r="X92" s="349">
        <v>300292</v>
      </c>
      <c r="Y92" s="347"/>
      <c r="Z92" s="347"/>
      <c r="AA92" s="347"/>
      <c r="AB92" s="347"/>
      <c r="AC92" s="347"/>
      <c r="AD92" s="347"/>
      <c r="AE92" s="349"/>
    </row>
    <row r="93" spans="1:31" x14ac:dyDescent="0.35">
      <c r="A93" s="346">
        <v>45748</v>
      </c>
      <c r="B93" s="349">
        <v>9354271</v>
      </c>
      <c r="C93" s="349"/>
      <c r="D93" s="349"/>
      <c r="E93" s="349"/>
      <c r="F93" s="349">
        <v>1748094</v>
      </c>
      <c r="G93" s="352"/>
      <c r="H93" s="349"/>
      <c r="I93" s="349"/>
      <c r="J93" s="349">
        <v>545808</v>
      </c>
      <c r="K93" s="349">
        <v>1344102</v>
      </c>
      <c r="L93" s="349">
        <v>1924104</v>
      </c>
      <c r="M93" s="349">
        <v>1856882</v>
      </c>
      <c r="N93" s="349">
        <v>1701827</v>
      </c>
      <c r="O93" s="349">
        <v>115253</v>
      </c>
      <c r="P93" s="349"/>
      <c r="Q93" s="349"/>
      <c r="R93" s="349"/>
      <c r="S93" s="349"/>
      <c r="T93" s="349"/>
      <c r="U93" s="349"/>
      <c r="V93" s="349"/>
      <c r="W93" s="349"/>
      <c r="X93" s="349">
        <v>320308</v>
      </c>
      <c r="Y93" s="347"/>
      <c r="Z93" s="347"/>
      <c r="AA93" s="347"/>
      <c r="AB93" s="347"/>
      <c r="AC93" s="347"/>
      <c r="AD93" s="347"/>
      <c r="AE93" s="349"/>
    </row>
    <row r="94" spans="1:31" x14ac:dyDescent="0.35">
      <c r="A94" s="346">
        <v>45749</v>
      </c>
      <c r="B94" s="349">
        <v>9365963</v>
      </c>
      <c r="C94" s="349"/>
      <c r="D94" s="349"/>
      <c r="E94" s="349"/>
      <c r="F94" s="349">
        <v>1749708</v>
      </c>
      <c r="G94" s="352"/>
      <c r="H94" s="349"/>
      <c r="I94" s="349"/>
      <c r="J94" s="349">
        <v>548403</v>
      </c>
      <c r="K94" s="349">
        <v>1353001</v>
      </c>
      <c r="L94" s="349">
        <v>1931117</v>
      </c>
      <c r="M94" s="349">
        <v>1884943</v>
      </c>
      <c r="N94" s="349">
        <v>1718687</v>
      </c>
      <c r="O94" s="349">
        <v>125238</v>
      </c>
      <c r="P94" s="349"/>
      <c r="Q94" s="349"/>
      <c r="R94" s="349"/>
      <c r="S94" s="349"/>
      <c r="T94" s="349"/>
      <c r="U94" s="349"/>
      <c r="V94" s="349"/>
      <c r="W94" s="349"/>
      <c r="X94" s="349">
        <v>345662</v>
      </c>
      <c r="Y94" s="347"/>
      <c r="Z94" s="347"/>
      <c r="AA94" s="347"/>
      <c r="AB94" s="347"/>
      <c r="AC94" s="347"/>
      <c r="AD94" s="347"/>
      <c r="AE94" s="349"/>
    </row>
    <row r="95" spans="1:31" x14ac:dyDescent="0.35">
      <c r="A95" s="346">
        <v>45750</v>
      </c>
      <c r="B95" s="349">
        <v>9367672</v>
      </c>
      <c r="C95" s="349"/>
      <c r="D95" s="349"/>
      <c r="E95" s="349"/>
      <c r="F95" s="349">
        <v>1751396</v>
      </c>
      <c r="G95" s="352"/>
      <c r="H95" s="349"/>
      <c r="I95" s="349"/>
      <c r="J95" s="349">
        <v>554509</v>
      </c>
      <c r="K95" s="349">
        <v>1353700</v>
      </c>
      <c r="L95" s="349">
        <v>1938600</v>
      </c>
      <c r="M95" s="349">
        <v>1902138</v>
      </c>
      <c r="N95" s="349">
        <v>1735710</v>
      </c>
      <c r="O95" s="349">
        <v>130718</v>
      </c>
      <c r="P95" s="349"/>
      <c r="Q95" s="349"/>
      <c r="R95" s="349"/>
      <c r="S95" s="349"/>
      <c r="T95" s="349"/>
      <c r="U95" s="349"/>
      <c r="V95" s="349"/>
      <c r="W95" s="349"/>
      <c r="X95" s="349">
        <v>370452</v>
      </c>
      <c r="Y95" s="347"/>
      <c r="Z95" s="347"/>
      <c r="AA95" s="347"/>
      <c r="AB95" s="347"/>
      <c r="AC95" s="347"/>
      <c r="AD95" s="347"/>
      <c r="AE95" s="349"/>
    </row>
    <row r="96" spans="1:31" x14ac:dyDescent="0.35">
      <c r="A96" s="346">
        <v>45751</v>
      </c>
      <c r="B96" s="349">
        <v>9372190</v>
      </c>
      <c r="C96" s="349"/>
      <c r="D96" s="349"/>
      <c r="E96" s="349"/>
      <c r="F96" s="349">
        <v>1756049</v>
      </c>
      <c r="G96" s="352"/>
      <c r="H96" s="349"/>
      <c r="I96" s="349"/>
      <c r="J96" s="349">
        <v>562426</v>
      </c>
      <c r="K96" s="349">
        <v>1353700</v>
      </c>
      <c r="L96" s="349">
        <v>1948151</v>
      </c>
      <c r="M96" s="349">
        <v>1920628</v>
      </c>
      <c r="N96" s="349">
        <v>1744544</v>
      </c>
      <c r="O96" s="349">
        <v>133571</v>
      </c>
      <c r="P96" s="349"/>
      <c r="Q96" s="349"/>
      <c r="R96" s="349"/>
      <c r="S96" s="349"/>
      <c r="T96" s="349"/>
      <c r="U96" s="349"/>
      <c r="V96" s="349"/>
      <c r="W96" s="349"/>
      <c r="X96" s="349">
        <v>397977</v>
      </c>
      <c r="Y96" s="347"/>
      <c r="Z96" s="347"/>
      <c r="AA96" s="347"/>
      <c r="AB96" s="347"/>
      <c r="AC96" s="347"/>
      <c r="AD96" s="347"/>
      <c r="AE96" s="349"/>
    </row>
    <row r="97" spans="1:31" x14ac:dyDescent="0.35">
      <c r="A97" s="346">
        <v>45752</v>
      </c>
      <c r="B97" s="349">
        <v>9382474</v>
      </c>
      <c r="C97" s="349"/>
      <c r="D97" s="349"/>
      <c r="E97" s="349"/>
      <c r="F97" s="349">
        <v>1759481</v>
      </c>
      <c r="G97" s="352"/>
      <c r="H97" s="349"/>
      <c r="I97" s="349"/>
      <c r="J97" s="349">
        <v>566535</v>
      </c>
      <c r="K97" s="349">
        <v>1355242</v>
      </c>
      <c r="L97" s="349">
        <v>1959160</v>
      </c>
      <c r="M97" s="349">
        <v>1936735</v>
      </c>
      <c r="N97" s="349">
        <v>1759390</v>
      </c>
      <c r="O97" s="349">
        <v>140461</v>
      </c>
      <c r="P97" s="349"/>
      <c r="Q97" s="349"/>
      <c r="R97" s="349"/>
      <c r="S97" s="349"/>
      <c r="T97" s="349"/>
      <c r="U97" s="349"/>
      <c r="V97" s="349"/>
      <c r="W97" s="349"/>
      <c r="X97" s="349">
        <v>420213</v>
      </c>
      <c r="Y97" s="347"/>
      <c r="Z97" s="347"/>
      <c r="AA97" s="347"/>
      <c r="AB97" s="347"/>
      <c r="AC97" s="347"/>
      <c r="AD97" s="347"/>
      <c r="AE97" s="349"/>
    </row>
    <row r="98" spans="1:31" x14ac:dyDescent="0.35">
      <c r="A98" s="346">
        <v>45753</v>
      </c>
      <c r="B98" s="349">
        <v>9392740</v>
      </c>
      <c r="C98" s="349"/>
      <c r="D98" s="349"/>
      <c r="E98" s="349"/>
      <c r="F98" s="349">
        <v>1760652</v>
      </c>
      <c r="G98" s="352"/>
      <c r="H98" s="349"/>
      <c r="I98" s="349"/>
      <c r="J98" s="349">
        <v>571293</v>
      </c>
      <c r="K98" s="349">
        <v>1356520</v>
      </c>
      <c r="L98" s="349">
        <v>1966208</v>
      </c>
      <c r="M98" s="349">
        <v>1948177</v>
      </c>
      <c r="N98" s="349">
        <v>1774265</v>
      </c>
      <c r="O98" s="349">
        <v>145584</v>
      </c>
      <c r="P98" s="349"/>
      <c r="Q98" s="349"/>
      <c r="R98" s="349"/>
      <c r="S98" s="349"/>
      <c r="T98" s="349"/>
      <c r="U98" s="349"/>
      <c r="V98" s="349"/>
      <c r="W98" s="349"/>
      <c r="X98" s="349">
        <v>441980</v>
      </c>
      <c r="Y98" s="347"/>
      <c r="Z98" s="347"/>
      <c r="AA98" s="347"/>
      <c r="AB98" s="347"/>
      <c r="AC98" s="347"/>
      <c r="AD98" s="347"/>
      <c r="AE98" s="349"/>
    </row>
    <row r="99" spans="1:31" x14ac:dyDescent="0.35">
      <c r="A99" s="346">
        <v>45754</v>
      </c>
      <c r="B99" s="349">
        <v>9403532</v>
      </c>
      <c r="C99" s="349"/>
      <c r="D99" s="349"/>
      <c r="E99" s="349"/>
      <c r="F99" s="349">
        <v>1762269</v>
      </c>
      <c r="G99" s="352"/>
      <c r="H99" s="349"/>
      <c r="I99" s="349"/>
      <c r="J99" s="349">
        <v>575405</v>
      </c>
      <c r="K99" s="349">
        <v>1357272</v>
      </c>
      <c r="L99" s="349">
        <v>1973771</v>
      </c>
      <c r="M99" s="349">
        <v>1964392</v>
      </c>
      <c r="N99" s="349">
        <v>1789593</v>
      </c>
      <c r="O99" s="349">
        <v>151533</v>
      </c>
      <c r="P99" s="349"/>
      <c r="Q99" s="349"/>
      <c r="R99" s="349"/>
      <c r="S99" s="349"/>
      <c r="T99" s="349"/>
      <c r="U99" s="349"/>
      <c r="V99" s="349"/>
      <c r="W99" s="349"/>
      <c r="X99" s="349">
        <v>464820</v>
      </c>
      <c r="Y99" s="347"/>
      <c r="Z99" s="347"/>
      <c r="AA99" s="347"/>
      <c r="AB99" s="347"/>
      <c r="AC99" s="347"/>
      <c r="AD99" s="347"/>
      <c r="AE99" s="349"/>
    </row>
    <row r="100" spans="1:31" x14ac:dyDescent="0.35">
      <c r="A100" s="346">
        <v>45755</v>
      </c>
      <c r="B100" s="349">
        <v>9414392</v>
      </c>
      <c r="C100" s="349"/>
      <c r="D100" s="349"/>
      <c r="E100" s="349"/>
      <c r="F100" s="349">
        <v>1763895</v>
      </c>
      <c r="G100" s="352"/>
      <c r="H100" s="349"/>
      <c r="I100" s="349"/>
      <c r="J100" s="349">
        <v>582758</v>
      </c>
      <c r="K100" s="349">
        <v>1357272</v>
      </c>
      <c r="L100" s="349">
        <v>1982105</v>
      </c>
      <c r="M100" s="349">
        <v>1980568</v>
      </c>
      <c r="N100" s="349">
        <v>1805759</v>
      </c>
      <c r="O100" s="349">
        <v>157869</v>
      </c>
      <c r="P100" s="349"/>
      <c r="Q100" s="349"/>
      <c r="R100" s="349"/>
      <c r="S100" s="349"/>
      <c r="T100" s="349"/>
      <c r="U100" s="349"/>
      <c r="V100" s="349"/>
      <c r="W100" s="349"/>
      <c r="X100" s="349">
        <v>488338</v>
      </c>
      <c r="Y100" s="347"/>
      <c r="Z100" s="347"/>
      <c r="AA100" s="347"/>
      <c r="AB100" s="347"/>
      <c r="AC100" s="347"/>
      <c r="AD100" s="347"/>
      <c r="AE100" s="349"/>
    </row>
    <row r="101" spans="1:31" x14ac:dyDescent="0.35">
      <c r="A101" s="346">
        <v>45756</v>
      </c>
      <c r="B101" s="349">
        <v>9425244</v>
      </c>
      <c r="C101" s="349"/>
      <c r="D101" s="349"/>
      <c r="E101" s="349"/>
      <c r="F101" s="349">
        <v>1765512</v>
      </c>
      <c r="G101" s="352"/>
      <c r="H101" s="349"/>
      <c r="I101" s="349"/>
      <c r="J101" s="349">
        <v>585723</v>
      </c>
      <c r="K101" s="349">
        <v>1357272</v>
      </c>
      <c r="L101" s="349">
        <v>1992706</v>
      </c>
      <c r="M101" s="349">
        <v>1997072</v>
      </c>
      <c r="N101" s="349">
        <v>1806486</v>
      </c>
      <c r="O101" s="349">
        <v>164580</v>
      </c>
      <c r="P101" s="349"/>
      <c r="Q101" s="349"/>
      <c r="R101" s="349"/>
      <c r="S101" s="349"/>
      <c r="T101" s="349"/>
      <c r="U101" s="349"/>
      <c r="V101" s="349"/>
      <c r="W101" s="349"/>
      <c r="X101" s="349">
        <v>511994</v>
      </c>
      <c r="Y101" s="347"/>
      <c r="Z101" s="347"/>
      <c r="AA101" s="347"/>
      <c r="AB101" s="347"/>
      <c r="AC101" s="347"/>
      <c r="AD101" s="347"/>
      <c r="AE101" s="349"/>
    </row>
    <row r="102" spans="1:31" x14ac:dyDescent="0.35">
      <c r="A102" s="346">
        <v>45757</v>
      </c>
      <c r="B102" s="349">
        <v>9436688</v>
      </c>
      <c r="C102" s="349"/>
      <c r="D102" s="349"/>
      <c r="E102" s="349"/>
      <c r="F102" s="349">
        <v>1767128</v>
      </c>
      <c r="G102" s="352"/>
      <c r="H102" s="349"/>
      <c r="I102" s="349"/>
      <c r="J102" s="349">
        <v>588435</v>
      </c>
      <c r="K102" s="349">
        <v>1357272</v>
      </c>
      <c r="L102" s="349">
        <v>2000178</v>
      </c>
      <c r="M102" s="349">
        <v>2013707</v>
      </c>
      <c r="N102" s="349">
        <v>1820430</v>
      </c>
      <c r="O102" s="349">
        <v>170381</v>
      </c>
      <c r="P102" s="349"/>
      <c r="Q102" s="349"/>
      <c r="R102" s="349"/>
      <c r="S102" s="349"/>
      <c r="T102" s="349"/>
      <c r="U102" s="349"/>
      <c r="V102" s="349"/>
      <c r="W102" s="349"/>
      <c r="X102" s="349">
        <v>537328</v>
      </c>
      <c r="Y102" s="347"/>
      <c r="Z102" s="347"/>
      <c r="AA102" s="347"/>
      <c r="AB102" s="347"/>
      <c r="AC102" s="347"/>
      <c r="AD102" s="347"/>
      <c r="AE102" s="349"/>
    </row>
    <row r="103" spans="1:31" x14ac:dyDescent="0.35">
      <c r="A103" s="353">
        <v>45758</v>
      </c>
      <c r="B103" s="349">
        <v>9448013</v>
      </c>
      <c r="C103" s="349"/>
      <c r="D103" s="349"/>
      <c r="E103" s="349"/>
      <c r="F103" s="349">
        <v>1770056</v>
      </c>
      <c r="G103" s="352"/>
      <c r="H103" s="349"/>
      <c r="I103" s="349"/>
      <c r="J103" s="349">
        <v>588640</v>
      </c>
      <c r="K103" s="349">
        <v>1357272</v>
      </c>
      <c r="L103" s="349">
        <v>2007712</v>
      </c>
      <c r="M103" s="349">
        <v>2019221</v>
      </c>
      <c r="N103" s="349">
        <v>1825349</v>
      </c>
      <c r="O103" s="349">
        <v>174455</v>
      </c>
      <c r="P103" s="349"/>
      <c r="Q103" s="349"/>
      <c r="R103" s="349"/>
      <c r="S103" s="349"/>
      <c r="T103" s="349"/>
      <c r="U103" s="349"/>
      <c r="V103" s="349"/>
      <c r="W103" s="349"/>
      <c r="X103" s="349">
        <v>561704</v>
      </c>
      <c r="Y103" s="347"/>
      <c r="Z103" s="347"/>
      <c r="AA103" s="347"/>
      <c r="AB103" s="347"/>
      <c r="AC103" s="347"/>
      <c r="AD103" s="347"/>
      <c r="AE103" s="349"/>
    </row>
    <row r="104" spans="1:31" x14ac:dyDescent="0.35">
      <c r="A104" s="353">
        <v>45759</v>
      </c>
      <c r="B104" s="349">
        <v>9459803</v>
      </c>
      <c r="C104" s="349"/>
      <c r="D104" s="349"/>
      <c r="E104" s="349"/>
      <c r="F104" s="349">
        <v>1778162</v>
      </c>
      <c r="G104" s="352"/>
      <c r="H104" s="349"/>
      <c r="I104" s="349"/>
      <c r="J104" s="349">
        <v>593369</v>
      </c>
      <c r="K104" s="349">
        <v>1357272</v>
      </c>
      <c r="L104" s="349">
        <v>2021664</v>
      </c>
      <c r="M104" s="349">
        <v>2036368</v>
      </c>
      <c r="N104" s="349">
        <v>1841338</v>
      </c>
      <c r="O104" s="349">
        <v>180961</v>
      </c>
      <c r="P104" s="349"/>
      <c r="Q104" s="349"/>
      <c r="R104" s="349"/>
      <c r="S104" s="349"/>
      <c r="T104" s="349"/>
      <c r="U104" s="349"/>
      <c r="V104" s="349"/>
      <c r="W104" s="349"/>
      <c r="X104" s="349">
        <v>586992</v>
      </c>
      <c r="Y104" s="347"/>
      <c r="Z104" s="347"/>
      <c r="AA104" s="347"/>
      <c r="AB104" s="347"/>
      <c r="AC104" s="347"/>
      <c r="AD104" s="347"/>
      <c r="AE104" s="349"/>
    </row>
    <row r="105" spans="1:31" x14ac:dyDescent="0.35">
      <c r="A105" s="353">
        <v>45760</v>
      </c>
      <c r="B105" s="349">
        <v>9471421</v>
      </c>
      <c r="C105" s="349"/>
      <c r="D105" s="349"/>
      <c r="E105" s="349"/>
      <c r="F105" s="349">
        <v>1784336</v>
      </c>
      <c r="G105" s="352"/>
      <c r="H105" s="349"/>
      <c r="I105" s="349"/>
      <c r="J105" s="349">
        <v>595535</v>
      </c>
      <c r="K105" s="349">
        <v>1357272</v>
      </c>
      <c r="L105" s="349">
        <v>2030397</v>
      </c>
      <c r="M105" s="349">
        <v>2053270</v>
      </c>
      <c r="N105" s="349">
        <v>1857201</v>
      </c>
      <c r="O105" s="349">
        <v>181643</v>
      </c>
      <c r="P105" s="349"/>
      <c r="Q105" s="349"/>
      <c r="R105" s="349"/>
      <c r="S105" s="349"/>
      <c r="T105" s="349"/>
      <c r="U105" s="349"/>
      <c r="V105" s="349"/>
      <c r="W105" s="349"/>
      <c r="X105" s="349">
        <v>612054</v>
      </c>
      <c r="Y105" s="347"/>
      <c r="Z105" s="347"/>
      <c r="AA105" s="347"/>
      <c r="AB105" s="347"/>
      <c r="AC105" s="347"/>
      <c r="AD105" s="347"/>
      <c r="AE105" s="349"/>
    </row>
    <row r="106" spans="1:31" x14ac:dyDescent="0.35">
      <c r="A106" s="353">
        <v>45761</v>
      </c>
      <c r="B106" s="349">
        <v>9482716</v>
      </c>
      <c r="C106" s="349"/>
      <c r="D106" s="349"/>
      <c r="E106" s="349"/>
      <c r="F106" s="349">
        <v>1788908</v>
      </c>
      <c r="G106" s="352"/>
      <c r="H106" s="349"/>
      <c r="I106" s="349"/>
      <c r="J106" s="349">
        <v>600027</v>
      </c>
      <c r="K106" s="349">
        <v>1357272</v>
      </c>
      <c r="L106" s="349">
        <v>2038034</v>
      </c>
      <c r="M106" s="349">
        <v>2067878</v>
      </c>
      <c r="N106" s="349">
        <v>1871604</v>
      </c>
      <c r="O106" s="349">
        <v>187662</v>
      </c>
      <c r="P106" s="349"/>
      <c r="Q106" s="349"/>
      <c r="R106" s="349"/>
      <c r="S106" s="349"/>
      <c r="T106" s="349"/>
      <c r="U106" s="349"/>
      <c r="V106" s="349"/>
      <c r="W106" s="349"/>
      <c r="X106" s="349">
        <v>635821</v>
      </c>
      <c r="Y106" s="347"/>
      <c r="Z106" s="347"/>
      <c r="AA106" s="347"/>
      <c r="AB106" s="347"/>
      <c r="AC106" s="347"/>
      <c r="AD106" s="347"/>
      <c r="AE106" s="349"/>
    </row>
    <row r="107" spans="1:31" x14ac:dyDescent="0.35">
      <c r="A107" s="353">
        <v>45762</v>
      </c>
      <c r="B107" s="349">
        <v>9494598</v>
      </c>
      <c r="C107" s="349"/>
      <c r="D107" s="349"/>
      <c r="E107" s="349"/>
      <c r="F107" s="349">
        <v>1790350</v>
      </c>
      <c r="G107" s="352"/>
      <c r="H107" s="349"/>
      <c r="I107" s="349"/>
      <c r="J107" s="349">
        <v>603014</v>
      </c>
      <c r="K107" s="349">
        <v>1357272</v>
      </c>
      <c r="L107" s="349">
        <v>2051307</v>
      </c>
      <c r="M107" s="349">
        <v>2084377</v>
      </c>
      <c r="N107" s="349">
        <v>1887674</v>
      </c>
      <c r="O107" s="349">
        <v>191007</v>
      </c>
      <c r="P107" s="349"/>
      <c r="Q107" s="349"/>
      <c r="R107" s="349"/>
      <c r="S107" s="349"/>
      <c r="T107" s="349"/>
      <c r="U107" s="349"/>
      <c r="V107" s="349"/>
      <c r="W107" s="349"/>
      <c r="X107" s="349">
        <v>661180</v>
      </c>
      <c r="Y107" s="347"/>
      <c r="Z107" s="347"/>
      <c r="AA107" s="347"/>
      <c r="AB107" s="347"/>
      <c r="AC107" s="347"/>
      <c r="AD107" s="347"/>
      <c r="AE107" s="349"/>
    </row>
    <row r="108" spans="1:31" x14ac:dyDescent="0.35">
      <c r="A108" s="353">
        <v>45763</v>
      </c>
      <c r="B108" s="349">
        <v>9502271</v>
      </c>
      <c r="C108" s="349"/>
      <c r="D108" s="349"/>
      <c r="E108" s="349"/>
      <c r="F108" s="349">
        <v>1793309</v>
      </c>
      <c r="G108" s="352"/>
      <c r="H108" s="349"/>
      <c r="I108" s="349"/>
      <c r="J108" s="349">
        <v>605169</v>
      </c>
      <c r="K108" s="349">
        <v>1357272</v>
      </c>
      <c r="L108" s="349">
        <v>2055768</v>
      </c>
      <c r="M108" s="349">
        <v>2100779</v>
      </c>
      <c r="N108" s="349">
        <v>1903260</v>
      </c>
      <c r="O108" s="349">
        <v>196654</v>
      </c>
      <c r="P108" s="349"/>
      <c r="Q108" s="349"/>
      <c r="R108" s="349"/>
      <c r="S108" s="349"/>
      <c r="T108" s="349"/>
      <c r="U108" s="349"/>
      <c r="V108" s="349"/>
      <c r="W108" s="349"/>
      <c r="X108" s="349">
        <v>677614</v>
      </c>
      <c r="Y108" s="347"/>
      <c r="Z108" s="347"/>
      <c r="AA108" s="347"/>
      <c r="AB108" s="347"/>
      <c r="AC108" s="347"/>
      <c r="AD108" s="347"/>
      <c r="AE108" s="349"/>
    </row>
    <row r="109" spans="1:31" x14ac:dyDescent="0.35">
      <c r="A109" s="353">
        <v>45764</v>
      </c>
      <c r="B109" s="349">
        <v>9507158</v>
      </c>
      <c r="C109" s="349"/>
      <c r="D109" s="349"/>
      <c r="E109" s="349"/>
      <c r="F109" s="349">
        <v>1797477</v>
      </c>
      <c r="G109" s="352"/>
      <c r="H109" s="349"/>
      <c r="I109" s="349"/>
      <c r="J109" s="349">
        <v>613260</v>
      </c>
      <c r="K109" s="349">
        <v>1357272</v>
      </c>
      <c r="L109" s="349">
        <v>2063160</v>
      </c>
      <c r="M109" s="349">
        <v>2116660</v>
      </c>
      <c r="N109" s="349">
        <v>1918341</v>
      </c>
      <c r="O109" s="349">
        <v>201789</v>
      </c>
      <c r="P109" s="349"/>
      <c r="Q109" s="349"/>
      <c r="R109" s="349"/>
      <c r="S109" s="349"/>
      <c r="T109" s="349"/>
      <c r="U109" s="349"/>
      <c r="V109" s="349"/>
      <c r="W109" s="349"/>
      <c r="X109" s="349">
        <v>701359</v>
      </c>
      <c r="Y109" s="347"/>
      <c r="Z109" s="347"/>
      <c r="AA109" s="347"/>
      <c r="AB109" s="347"/>
      <c r="AC109" s="347"/>
      <c r="AD109" s="347"/>
      <c r="AE109" s="349"/>
    </row>
    <row r="110" spans="1:31" x14ac:dyDescent="0.35">
      <c r="A110" s="353">
        <v>45765</v>
      </c>
      <c r="B110" s="349">
        <v>9512885</v>
      </c>
      <c r="C110" s="349"/>
      <c r="D110" s="349"/>
      <c r="E110" s="349"/>
      <c r="F110" s="349">
        <v>1798556</v>
      </c>
      <c r="G110" s="352"/>
      <c r="H110" s="349"/>
      <c r="I110" s="349"/>
      <c r="J110" s="349">
        <v>618027</v>
      </c>
      <c r="K110" s="349">
        <v>1357272</v>
      </c>
      <c r="L110" s="349">
        <v>2070673</v>
      </c>
      <c r="M110" s="349">
        <v>2132971</v>
      </c>
      <c r="N110" s="349">
        <v>1934535</v>
      </c>
      <c r="O110" s="349">
        <v>201794</v>
      </c>
      <c r="P110" s="349"/>
      <c r="Q110" s="349"/>
      <c r="R110" s="349"/>
      <c r="S110" s="349"/>
      <c r="T110" s="349"/>
      <c r="U110" s="349"/>
      <c r="V110" s="349"/>
      <c r="W110" s="349"/>
      <c r="X110" s="349">
        <v>725273</v>
      </c>
      <c r="Y110" s="347"/>
      <c r="Z110" s="347"/>
      <c r="AA110" s="347"/>
      <c r="AB110" s="347"/>
      <c r="AC110" s="347"/>
      <c r="AD110" s="347"/>
      <c r="AE110" s="349"/>
    </row>
    <row r="111" spans="1:31" x14ac:dyDescent="0.35">
      <c r="A111" s="353">
        <v>45766</v>
      </c>
      <c r="B111" s="349">
        <v>9521651</v>
      </c>
      <c r="C111" s="349"/>
      <c r="D111" s="349"/>
      <c r="E111" s="349"/>
      <c r="F111" s="349">
        <v>1802075</v>
      </c>
      <c r="G111" s="352"/>
      <c r="H111" s="349"/>
      <c r="I111" s="349"/>
      <c r="J111" s="349">
        <v>620072</v>
      </c>
      <c r="K111" s="349">
        <v>1357272</v>
      </c>
      <c r="L111" s="349">
        <v>2078478</v>
      </c>
      <c r="M111" s="349">
        <v>2149410</v>
      </c>
      <c r="N111" s="349">
        <v>1950164</v>
      </c>
      <c r="O111" s="349">
        <v>207127</v>
      </c>
      <c r="P111" s="349"/>
      <c r="Q111" s="349"/>
      <c r="R111" s="349"/>
      <c r="S111" s="349"/>
      <c r="T111" s="349"/>
      <c r="U111" s="349"/>
      <c r="V111" s="349"/>
      <c r="W111" s="349"/>
      <c r="X111" s="349">
        <v>747708</v>
      </c>
      <c r="Y111" s="347"/>
      <c r="Z111" s="347"/>
      <c r="AA111" s="347"/>
      <c r="AB111" s="347"/>
      <c r="AC111" s="347"/>
      <c r="AD111" s="347"/>
      <c r="AE111" s="349"/>
    </row>
    <row r="112" spans="1:31" x14ac:dyDescent="0.35">
      <c r="A112" s="353">
        <v>45767</v>
      </c>
      <c r="B112" s="349">
        <v>9524097</v>
      </c>
      <c r="C112" s="349"/>
      <c r="D112" s="349"/>
      <c r="E112" s="349"/>
      <c r="F112" s="349">
        <v>1803286</v>
      </c>
      <c r="G112" s="352"/>
      <c r="H112" s="349"/>
      <c r="I112" s="349"/>
      <c r="J112" s="349">
        <v>621638</v>
      </c>
      <c r="K112" s="349">
        <v>1357272</v>
      </c>
      <c r="L112" s="349">
        <v>2085682</v>
      </c>
      <c r="M112" s="349">
        <v>2164339</v>
      </c>
      <c r="N112" s="349">
        <v>1964379</v>
      </c>
      <c r="O112" s="349">
        <v>211548</v>
      </c>
      <c r="P112" s="349"/>
      <c r="Q112" s="349"/>
      <c r="R112" s="349"/>
      <c r="S112" s="349"/>
      <c r="T112" s="349"/>
      <c r="U112" s="349"/>
      <c r="V112" s="349"/>
      <c r="W112" s="349"/>
      <c r="X112" s="349">
        <v>769995</v>
      </c>
      <c r="Y112" s="347"/>
      <c r="Z112" s="347"/>
      <c r="AA112" s="347"/>
      <c r="AB112" s="347"/>
      <c r="AC112" s="347"/>
      <c r="AD112" s="347"/>
      <c r="AE112" s="349"/>
    </row>
    <row r="113" spans="1:31" x14ac:dyDescent="0.35">
      <c r="A113" s="353">
        <v>45768</v>
      </c>
      <c r="B113" s="349">
        <v>9524097</v>
      </c>
      <c r="C113" s="349"/>
      <c r="D113" s="349"/>
      <c r="E113" s="349"/>
      <c r="F113" s="349">
        <v>1804152</v>
      </c>
      <c r="G113" s="352"/>
      <c r="H113" s="349"/>
      <c r="I113" s="349"/>
      <c r="J113" s="349">
        <v>623800</v>
      </c>
      <c r="K113" s="349">
        <v>1357272</v>
      </c>
      <c r="L113" s="349">
        <v>2083682</v>
      </c>
      <c r="M113" s="349">
        <v>2181156</v>
      </c>
      <c r="N113" s="349">
        <v>1979953</v>
      </c>
      <c r="O113" s="349">
        <v>216175</v>
      </c>
      <c r="P113" s="349"/>
      <c r="Q113" s="349"/>
      <c r="R113" s="349"/>
      <c r="S113" s="349"/>
      <c r="T113" s="349"/>
      <c r="U113" s="349"/>
      <c r="V113" s="349"/>
      <c r="W113" s="349"/>
      <c r="X113" s="349">
        <v>769995</v>
      </c>
      <c r="Y113" s="347"/>
      <c r="Z113" s="347"/>
      <c r="AA113" s="347"/>
      <c r="AB113" s="347"/>
      <c r="AC113" s="347"/>
      <c r="AD113" s="347"/>
      <c r="AE113" s="349"/>
    </row>
    <row r="114" spans="1:31" x14ac:dyDescent="0.35">
      <c r="A114" s="353">
        <v>45769</v>
      </c>
      <c r="B114" s="349">
        <v>9529620</v>
      </c>
      <c r="C114" s="349"/>
      <c r="D114" s="349"/>
      <c r="E114" s="349"/>
      <c r="F114" s="349">
        <v>1806252</v>
      </c>
      <c r="G114" s="352"/>
      <c r="H114" s="349"/>
      <c r="I114" s="349"/>
      <c r="J114" s="349">
        <v>626308</v>
      </c>
      <c r="K114" s="349">
        <v>1357272</v>
      </c>
      <c r="L114" s="349">
        <v>2091028</v>
      </c>
      <c r="M114" s="349">
        <v>2198028</v>
      </c>
      <c r="N114" s="349">
        <v>1995981</v>
      </c>
      <c r="O114" s="349">
        <v>220691</v>
      </c>
      <c r="P114" s="349"/>
      <c r="Q114" s="349"/>
      <c r="R114" s="349"/>
      <c r="S114" s="349"/>
      <c r="T114" s="349"/>
      <c r="U114" s="349"/>
      <c r="V114" s="349"/>
      <c r="W114" s="349"/>
      <c r="X114" s="349">
        <v>781664</v>
      </c>
      <c r="Y114" s="347"/>
      <c r="Z114" s="347"/>
      <c r="AA114" s="347"/>
      <c r="AB114" s="347"/>
      <c r="AC114" s="347"/>
      <c r="AD114" s="347"/>
      <c r="AE114" s="349"/>
    </row>
    <row r="115" spans="1:31" x14ac:dyDescent="0.35">
      <c r="A115" s="353">
        <v>45770</v>
      </c>
      <c r="B115" s="349">
        <v>9536207</v>
      </c>
      <c r="C115" s="349"/>
      <c r="D115" s="349"/>
      <c r="E115" s="349"/>
      <c r="F115" s="349">
        <v>1808124</v>
      </c>
      <c r="G115" s="352"/>
      <c r="H115" s="349"/>
      <c r="I115" s="349"/>
      <c r="J115" s="349">
        <v>631500</v>
      </c>
      <c r="K115" s="349">
        <v>1357272</v>
      </c>
      <c r="L115" s="349">
        <v>2098201</v>
      </c>
      <c r="M115" s="349">
        <v>2214500</v>
      </c>
      <c r="N115" s="349">
        <v>2011584</v>
      </c>
      <c r="O115" s="349">
        <v>224995</v>
      </c>
      <c r="P115" s="349"/>
      <c r="Q115" s="349"/>
      <c r="R115" s="349"/>
      <c r="S115" s="349"/>
      <c r="T115" s="349"/>
      <c r="U115" s="349"/>
      <c r="V115" s="349"/>
      <c r="W115" s="349"/>
      <c r="X115" s="349">
        <v>796293</v>
      </c>
      <c r="Y115" s="347"/>
      <c r="Z115" s="347"/>
      <c r="AA115" s="347"/>
      <c r="AB115" s="347"/>
      <c r="AC115" s="347"/>
      <c r="AD115" s="347"/>
      <c r="AE115" s="349"/>
    </row>
    <row r="116" spans="1:31" x14ac:dyDescent="0.35">
      <c r="A116" s="353">
        <v>45771</v>
      </c>
      <c r="B116" s="349">
        <v>9544750</v>
      </c>
      <c r="C116" s="349"/>
      <c r="D116" s="349"/>
      <c r="E116" s="349"/>
      <c r="F116" s="349">
        <v>1809336</v>
      </c>
      <c r="G116" s="352"/>
      <c r="H116" s="349"/>
      <c r="I116" s="349"/>
      <c r="J116" s="349">
        <v>633321</v>
      </c>
      <c r="K116" s="349">
        <v>1357272</v>
      </c>
      <c r="L116" s="349">
        <v>2104817</v>
      </c>
      <c r="M116" s="349">
        <v>2230765</v>
      </c>
      <c r="N116" s="349">
        <v>2027120</v>
      </c>
      <c r="O116" s="349">
        <v>229254</v>
      </c>
      <c r="P116" s="349"/>
      <c r="Q116" s="349"/>
      <c r="R116" s="349"/>
      <c r="S116" s="349"/>
      <c r="T116" s="349"/>
      <c r="U116" s="349"/>
      <c r="V116" s="349"/>
      <c r="W116" s="349"/>
      <c r="X116" s="349">
        <v>814298</v>
      </c>
      <c r="Y116" s="347"/>
      <c r="Z116" s="347"/>
      <c r="AA116" s="347">
        <v>15200</v>
      </c>
      <c r="AB116" s="347"/>
      <c r="AC116" s="338"/>
      <c r="AD116" s="338"/>
      <c r="AE116" s="349"/>
    </row>
    <row r="117" spans="1:31" x14ac:dyDescent="0.35">
      <c r="A117" s="353">
        <v>45772</v>
      </c>
      <c r="B117" s="349">
        <v>9553365</v>
      </c>
      <c r="C117" s="349"/>
      <c r="D117" s="349"/>
      <c r="E117" s="349"/>
      <c r="F117" s="349">
        <v>1809980</v>
      </c>
      <c r="G117" s="352"/>
      <c r="H117" s="349"/>
      <c r="I117" s="349"/>
      <c r="J117" s="349">
        <v>634916</v>
      </c>
      <c r="K117" s="349">
        <v>1357272</v>
      </c>
      <c r="L117" s="349">
        <v>2115755</v>
      </c>
      <c r="M117" s="349">
        <v>2234890</v>
      </c>
      <c r="N117" s="349">
        <v>2027120</v>
      </c>
      <c r="O117" s="349">
        <v>230928</v>
      </c>
      <c r="P117" s="349"/>
      <c r="Q117" s="349"/>
      <c r="R117" s="349"/>
      <c r="S117" s="349"/>
      <c r="T117" s="349"/>
      <c r="U117" s="349"/>
      <c r="V117" s="349"/>
      <c r="W117" s="349"/>
      <c r="X117" s="349">
        <v>837445</v>
      </c>
      <c r="Y117" s="347">
        <v>1924</v>
      </c>
      <c r="Z117" s="347"/>
      <c r="AA117" s="347">
        <v>27395</v>
      </c>
      <c r="AB117" s="347"/>
      <c r="AC117" s="338"/>
      <c r="AD117" s="338"/>
      <c r="AE117" s="349"/>
    </row>
    <row r="118" spans="1:31" x14ac:dyDescent="0.35">
      <c r="A118" s="353">
        <v>45773</v>
      </c>
      <c r="B118" s="349">
        <v>9561170</v>
      </c>
      <c r="C118" s="349"/>
      <c r="D118" s="349"/>
      <c r="E118" s="349"/>
      <c r="F118" s="349">
        <v>1810337</v>
      </c>
      <c r="G118" s="352"/>
      <c r="H118" s="349"/>
      <c r="I118" s="349"/>
      <c r="J118" s="349">
        <v>634916</v>
      </c>
      <c r="K118" s="349">
        <v>1357272</v>
      </c>
      <c r="L118" s="349">
        <v>2122633</v>
      </c>
      <c r="M118" s="349">
        <v>2250673</v>
      </c>
      <c r="N118" s="349">
        <v>2042052</v>
      </c>
      <c r="O118" s="349">
        <v>235244</v>
      </c>
      <c r="P118" s="349"/>
      <c r="Q118" s="349"/>
      <c r="R118" s="349"/>
      <c r="S118" s="349"/>
      <c r="T118" s="349"/>
      <c r="U118" s="349"/>
      <c r="V118" s="349"/>
      <c r="W118" s="349"/>
      <c r="X118" s="349">
        <v>861095</v>
      </c>
      <c r="Y118" s="347">
        <v>7361</v>
      </c>
      <c r="Z118" s="347"/>
      <c r="AA118" s="347">
        <v>40074</v>
      </c>
      <c r="AB118" s="347"/>
      <c r="AC118" s="338"/>
      <c r="AD118" s="338"/>
      <c r="AE118" s="349"/>
    </row>
    <row r="119" spans="1:31" x14ac:dyDescent="0.35">
      <c r="A119" s="353">
        <v>46504</v>
      </c>
      <c r="B119" s="349">
        <v>9566169</v>
      </c>
      <c r="C119" s="349"/>
      <c r="D119" s="349"/>
      <c r="E119" s="349"/>
      <c r="F119" s="349">
        <v>1810423</v>
      </c>
      <c r="G119" s="352"/>
      <c r="H119" s="349"/>
      <c r="I119" s="349"/>
      <c r="J119" s="349">
        <v>636966</v>
      </c>
      <c r="K119" s="349">
        <v>1357272</v>
      </c>
      <c r="L119" s="349">
        <v>2129765</v>
      </c>
      <c r="M119" s="349">
        <v>2267299</v>
      </c>
      <c r="N119" s="349">
        <v>2058281</v>
      </c>
      <c r="O119" s="349">
        <v>242109</v>
      </c>
      <c r="P119" s="349"/>
      <c r="Q119" s="349"/>
      <c r="R119" s="349"/>
      <c r="S119" s="349"/>
      <c r="T119" s="349"/>
      <c r="U119" s="349"/>
      <c r="V119" s="349"/>
      <c r="W119" s="349"/>
      <c r="X119" s="349">
        <v>886004</v>
      </c>
      <c r="Y119" s="347">
        <v>13179</v>
      </c>
      <c r="Z119" s="347"/>
      <c r="AA119" s="347">
        <v>52035</v>
      </c>
      <c r="AB119" s="347"/>
      <c r="AC119" s="338"/>
      <c r="AD119" s="338"/>
      <c r="AE119" s="349"/>
    </row>
    <row r="120" spans="1:31" x14ac:dyDescent="0.35">
      <c r="A120" s="353">
        <v>45775</v>
      </c>
      <c r="B120" s="349">
        <v>9573842</v>
      </c>
      <c r="C120" s="349"/>
      <c r="D120" s="349"/>
      <c r="E120" s="349"/>
      <c r="F120" s="349">
        <v>1810441</v>
      </c>
      <c r="G120" s="352"/>
      <c r="H120" s="349"/>
      <c r="I120" s="349"/>
      <c r="J120" s="349">
        <v>637073</v>
      </c>
      <c r="K120" s="349">
        <v>1357272</v>
      </c>
      <c r="L120" s="349">
        <v>2135941</v>
      </c>
      <c r="M120" s="349">
        <v>2283965</v>
      </c>
      <c r="N120" s="349">
        <v>2073610</v>
      </c>
      <c r="O120" s="349">
        <v>245520</v>
      </c>
      <c r="P120" s="349"/>
      <c r="Q120" s="349"/>
      <c r="R120" s="349"/>
      <c r="S120" s="349"/>
      <c r="T120" s="349"/>
      <c r="U120" s="349"/>
      <c r="V120" s="349"/>
      <c r="W120" s="349"/>
      <c r="X120" s="349">
        <v>908455</v>
      </c>
      <c r="Y120" s="347">
        <v>18245</v>
      </c>
      <c r="Z120" s="347"/>
      <c r="AA120" s="347">
        <v>62777</v>
      </c>
      <c r="AB120" s="347"/>
      <c r="AC120" s="338"/>
      <c r="AD120" s="338"/>
      <c r="AE120" s="349"/>
    </row>
    <row r="121" spans="1:31" x14ac:dyDescent="0.35">
      <c r="A121" s="353">
        <v>45776</v>
      </c>
      <c r="B121" s="349">
        <v>9579312</v>
      </c>
      <c r="C121" s="349"/>
      <c r="D121" s="349"/>
      <c r="E121" s="349"/>
      <c r="F121" s="349">
        <v>1810482</v>
      </c>
      <c r="G121" s="352"/>
      <c r="H121" s="349"/>
      <c r="I121" s="349"/>
      <c r="J121" s="349">
        <v>638540</v>
      </c>
      <c r="K121" s="349">
        <v>1359077</v>
      </c>
      <c r="L121" s="349">
        <v>2148055</v>
      </c>
      <c r="M121" s="349">
        <v>2298657</v>
      </c>
      <c r="N121" s="349">
        <v>2088425</v>
      </c>
      <c r="O121" s="349">
        <v>249622</v>
      </c>
      <c r="P121" s="349"/>
      <c r="Q121" s="349"/>
      <c r="R121" s="349"/>
      <c r="S121" s="349"/>
      <c r="T121" s="349"/>
      <c r="U121" s="349"/>
      <c r="V121" s="349"/>
      <c r="W121" s="349"/>
      <c r="X121" s="349">
        <v>930818</v>
      </c>
      <c r="Y121" s="347">
        <v>23191</v>
      </c>
      <c r="Z121" s="347"/>
      <c r="AA121" s="347">
        <v>73128</v>
      </c>
      <c r="AB121" s="347"/>
      <c r="AC121" s="338"/>
      <c r="AD121" s="338"/>
      <c r="AE121" s="349"/>
    </row>
    <row r="122" spans="1:31" x14ac:dyDescent="0.35">
      <c r="A122" s="353">
        <v>45777</v>
      </c>
      <c r="B122" s="349">
        <v>9582608</v>
      </c>
      <c r="C122" s="349"/>
      <c r="D122" s="349"/>
      <c r="E122" s="349"/>
      <c r="F122" s="349"/>
      <c r="G122" s="349"/>
      <c r="H122" s="349"/>
      <c r="I122" s="349"/>
      <c r="J122" s="349">
        <v>640678</v>
      </c>
      <c r="K122" s="349">
        <v>1373208</v>
      </c>
      <c r="L122" s="349">
        <v>2150552</v>
      </c>
      <c r="M122" s="349">
        <v>2314209</v>
      </c>
      <c r="N122" s="349">
        <v>2102240</v>
      </c>
      <c r="O122" s="349">
        <v>253653</v>
      </c>
      <c r="P122" s="349"/>
      <c r="Q122" s="349"/>
      <c r="R122" s="349"/>
      <c r="S122" s="349"/>
      <c r="T122" s="349"/>
      <c r="U122" s="349"/>
      <c r="V122" s="349"/>
      <c r="W122" s="349">
        <v>1124</v>
      </c>
      <c r="X122" s="349">
        <v>939666</v>
      </c>
      <c r="Y122" s="347">
        <v>27948</v>
      </c>
      <c r="Z122" s="347">
        <v>47767</v>
      </c>
      <c r="AA122" s="347">
        <v>77545</v>
      </c>
      <c r="AB122" s="347"/>
      <c r="AC122" s="347"/>
      <c r="AD122" s="347"/>
      <c r="AE122" s="349"/>
    </row>
    <row r="123" spans="1:31" x14ac:dyDescent="0.35">
      <c r="A123" s="353">
        <v>45785</v>
      </c>
      <c r="B123" s="349">
        <v>9639620</v>
      </c>
      <c r="C123" s="349"/>
      <c r="D123" s="349"/>
      <c r="E123" s="349"/>
      <c r="F123" s="349"/>
      <c r="G123" s="349"/>
      <c r="H123" s="349"/>
      <c r="I123" s="349"/>
      <c r="J123" s="349"/>
      <c r="K123" s="349">
        <v>1480400</v>
      </c>
      <c r="L123" s="349">
        <v>2216500</v>
      </c>
      <c r="M123" s="349">
        <v>2429300</v>
      </c>
      <c r="N123" s="349">
        <v>2216168</v>
      </c>
      <c r="O123" s="349">
        <v>282536</v>
      </c>
      <c r="P123" s="349"/>
      <c r="Q123" s="349"/>
      <c r="R123" s="349"/>
      <c r="S123" s="349"/>
      <c r="T123" s="349"/>
      <c r="U123" s="349"/>
      <c r="V123" s="349"/>
      <c r="W123" s="349"/>
      <c r="X123" s="347">
        <v>1124103</v>
      </c>
      <c r="Y123" s="347">
        <v>64779</v>
      </c>
      <c r="Z123" s="347">
        <v>198983</v>
      </c>
      <c r="AA123" s="347">
        <v>62422</v>
      </c>
      <c r="AB123" s="347"/>
      <c r="AC123" s="347"/>
      <c r="AD123" s="347"/>
      <c r="AE123" s="349"/>
    </row>
    <row r="124" spans="1:31" x14ac:dyDescent="0.35">
      <c r="A124" s="353">
        <v>45787</v>
      </c>
      <c r="B124" s="349">
        <v>9662558</v>
      </c>
      <c r="C124" s="349"/>
      <c r="D124" s="349"/>
      <c r="E124" s="349"/>
      <c r="F124" s="349"/>
      <c r="G124" s="349"/>
      <c r="H124" s="349"/>
      <c r="I124" s="349"/>
      <c r="J124" s="349"/>
      <c r="K124" s="349">
        <v>1511043</v>
      </c>
      <c r="L124" s="349">
        <v>2233127</v>
      </c>
      <c r="M124" s="349">
        <v>2461934</v>
      </c>
      <c r="N124" s="334">
        <v>2246140</v>
      </c>
      <c r="O124" s="349">
        <v>289494</v>
      </c>
      <c r="P124" s="349"/>
      <c r="Q124" s="349"/>
      <c r="R124" s="349"/>
      <c r="S124" s="349"/>
      <c r="T124" s="349"/>
      <c r="U124" s="349"/>
      <c r="V124" s="349"/>
      <c r="W124" s="349"/>
      <c r="X124" s="347">
        <v>1170746</v>
      </c>
      <c r="Y124" s="347">
        <v>74037</v>
      </c>
      <c r="Z124" s="347">
        <v>227057</v>
      </c>
      <c r="AA124" s="347">
        <v>81087</v>
      </c>
      <c r="AB124" s="347"/>
      <c r="AC124" s="347"/>
      <c r="AD124" s="347"/>
      <c r="AE124" s="349"/>
    </row>
    <row r="125" spans="1:31" x14ac:dyDescent="0.35">
      <c r="A125" s="353"/>
      <c r="B125" s="349"/>
      <c r="C125" s="349"/>
      <c r="D125" s="349"/>
      <c r="E125" s="349"/>
      <c r="F125" s="349"/>
      <c r="G125" s="349"/>
      <c r="H125" s="349"/>
      <c r="I125" s="349"/>
      <c r="J125" s="349"/>
      <c r="K125" s="349"/>
      <c r="L125" s="349"/>
      <c r="M125" s="349"/>
      <c r="N125" s="349"/>
      <c r="O125" s="349"/>
      <c r="P125" s="349"/>
      <c r="Q125" s="349"/>
      <c r="R125" s="349"/>
      <c r="S125" s="349"/>
      <c r="T125" s="349"/>
      <c r="U125" s="349"/>
      <c r="V125" s="349"/>
      <c r="W125" s="349"/>
      <c r="X125" s="347"/>
      <c r="Y125" s="347"/>
      <c r="Z125" s="347"/>
      <c r="AA125" s="347"/>
      <c r="AB125" s="347"/>
      <c r="AC125" s="347"/>
      <c r="AD125" s="347"/>
      <c r="AE125" s="349"/>
    </row>
    <row r="126" spans="1:31" x14ac:dyDescent="0.35">
      <c r="A126" s="353"/>
      <c r="B126" s="349"/>
      <c r="C126" s="349"/>
      <c r="D126" s="349"/>
      <c r="E126" s="349"/>
      <c r="F126" s="349"/>
      <c r="G126" s="349"/>
      <c r="H126" s="349"/>
      <c r="I126" s="349"/>
      <c r="J126" s="349"/>
      <c r="K126" s="349"/>
      <c r="L126" s="349"/>
      <c r="M126" s="349"/>
      <c r="N126" s="349"/>
      <c r="O126" s="349"/>
      <c r="P126" s="349"/>
      <c r="Q126" s="349"/>
      <c r="R126" s="349"/>
      <c r="S126" s="349"/>
      <c r="T126" s="349"/>
      <c r="U126" s="349"/>
      <c r="V126" s="349"/>
      <c r="W126" s="349"/>
      <c r="X126" s="347"/>
      <c r="Y126" s="347"/>
      <c r="Z126" s="347"/>
      <c r="AA126" s="347"/>
      <c r="AB126" s="347"/>
      <c r="AC126" s="347"/>
      <c r="AD126" s="347"/>
      <c r="AE126" s="349"/>
    </row>
    <row r="127" spans="1:31" x14ac:dyDescent="0.35">
      <c r="A127" s="353"/>
      <c r="B127" s="349"/>
      <c r="C127" s="349"/>
      <c r="D127" s="349"/>
      <c r="E127" s="349"/>
      <c r="F127" s="349"/>
      <c r="G127" s="349"/>
      <c r="H127" s="349"/>
      <c r="I127" s="349"/>
      <c r="J127" s="349"/>
      <c r="K127" s="349"/>
      <c r="L127" s="349"/>
      <c r="M127" s="349"/>
      <c r="N127" s="349"/>
      <c r="O127" s="349"/>
      <c r="P127" s="349"/>
      <c r="Q127" s="349"/>
      <c r="R127" s="349"/>
      <c r="S127" s="349"/>
      <c r="T127" s="349"/>
      <c r="U127" s="349"/>
      <c r="V127" s="349"/>
      <c r="W127" s="349"/>
      <c r="X127" s="347"/>
      <c r="Y127" s="347"/>
      <c r="Z127" s="347"/>
      <c r="AA127" s="347"/>
      <c r="AB127" s="347"/>
      <c r="AC127" s="347"/>
      <c r="AD127" s="347"/>
      <c r="AE127" s="349"/>
    </row>
    <row r="128" spans="1:31" x14ac:dyDescent="0.35">
      <c r="A128" s="353"/>
      <c r="B128" s="349"/>
      <c r="C128" s="349"/>
      <c r="D128" s="349"/>
      <c r="E128" s="349"/>
      <c r="F128" s="349"/>
      <c r="G128" s="349"/>
      <c r="H128" s="349"/>
      <c r="I128" s="349"/>
      <c r="J128" s="349"/>
      <c r="K128" s="349"/>
      <c r="L128" s="349"/>
      <c r="M128" s="349"/>
      <c r="N128" s="349"/>
      <c r="O128" s="349"/>
      <c r="P128" s="349"/>
      <c r="Q128" s="349"/>
      <c r="R128" s="349"/>
      <c r="S128" s="349"/>
      <c r="T128" s="349"/>
      <c r="U128" s="349"/>
      <c r="V128" s="349"/>
      <c r="W128" s="349"/>
      <c r="X128" s="347"/>
      <c r="Y128" s="347"/>
      <c r="Z128" s="347"/>
      <c r="AA128" s="347"/>
      <c r="AB128" s="347"/>
      <c r="AC128" s="347"/>
      <c r="AD128" s="347"/>
      <c r="AE128" s="349"/>
    </row>
    <row r="129" spans="1:31" x14ac:dyDescent="0.35">
      <c r="A129" s="353"/>
      <c r="B129" s="349"/>
      <c r="C129" s="349"/>
      <c r="D129" s="349"/>
      <c r="E129" s="349"/>
      <c r="F129" s="349"/>
      <c r="G129" s="349"/>
      <c r="H129" s="349"/>
      <c r="I129" s="349"/>
      <c r="J129" s="349"/>
      <c r="K129" s="349"/>
      <c r="L129" s="349"/>
      <c r="M129" s="349"/>
      <c r="N129" s="349"/>
      <c r="O129" s="349"/>
      <c r="P129" s="349"/>
      <c r="Q129" s="349"/>
      <c r="R129" s="349"/>
      <c r="S129" s="349"/>
      <c r="T129" s="349"/>
      <c r="U129" s="349"/>
      <c r="V129" s="349"/>
      <c r="W129" s="349"/>
      <c r="X129" s="347"/>
      <c r="Y129" s="347"/>
      <c r="Z129" s="347"/>
      <c r="AA129" s="347"/>
      <c r="AB129" s="347"/>
      <c r="AC129" s="347"/>
      <c r="AD129" s="347"/>
      <c r="AE129" s="349"/>
    </row>
    <row r="130" spans="1:31" x14ac:dyDescent="0.35">
      <c r="A130" s="353"/>
      <c r="B130" s="349"/>
      <c r="C130" s="349"/>
      <c r="D130" s="349"/>
      <c r="E130" s="349"/>
      <c r="F130" s="349"/>
      <c r="G130" s="349"/>
      <c r="H130" s="349"/>
      <c r="I130" s="349"/>
      <c r="J130" s="349"/>
      <c r="K130" s="349"/>
      <c r="L130" s="349"/>
      <c r="M130" s="349"/>
      <c r="N130" s="349"/>
      <c r="O130" s="349"/>
      <c r="P130" s="349"/>
      <c r="Q130" s="349"/>
      <c r="R130" s="349"/>
      <c r="S130" s="349"/>
      <c r="T130" s="349"/>
      <c r="U130" s="349"/>
      <c r="V130" s="349"/>
      <c r="W130" s="349"/>
      <c r="X130" s="347"/>
      <c r="Y130" s="347"/>
      <c r="Z130" s="347"/>
      <c r="AA130" s="347"/>
      <c r="AB130" s="347"/>
      <c r="AC130" s="347"/>
      <c r="AD130" s="347"/>
      <c r="AE130" s="349"/>
    </row>
    <row r="131" spans="1:31" x14ac:dyDescent="0.35">
      <c r="A131" s="353"/>
      <c r="B131" s="349"/>
      <c r="C131" s="349"/>
      <c r="D131" s="349"/>
      <c r="E131" s="349"/>
      <c r="F131" s="349"/>
      <c r="G131" s="349"/>
      <c r="H131" s="349"/>
      <c r="I131" s="349"/>
      <c r="J131" s="349"/>
      <c r="K131" s="349"/>
      <c r="L131" s="349"/>
      <c r="M131" s="349"/>
      <c r="N131" s="349"/>
      <c r="O131" s="349"/>
      <c r="P131" s="349"/>
      <c r="Q131" s="349"/>
      <c r="R131" s="349"/>
      <c r="S131" s="349"/>
      <c r="T131" s="349"/>
      <c r="U131" s="349"/>
      <c r="V131" s="349"/>
      <c r="W131" s="349"/>
      <c r="X131" s="347"/>
      <c r="Y131" s="347"/>
      <c r="Z131" s="347"/>
      <c r="AA131" s="347"/>
      <c r="AB131" s="347"/>
      <c r="AC131" s="347"/>
      <c r="AD131" s="347"/>
      <c r="AE131" s="349"/>
    </row>
    <row r="132" spans="1:31" x14ac:dyDescent="0.35">
      <c r="A132" s="353"/>
      <c r="B132" s="349"/>
      <c r="C132" s="349"/>
      <c r="D132" s="349"/>
      <c r="E132" s="349"/>
      <c r="F132" s="349"/>
      <c r="G132" s="349"/>
      <c r="H132" s="349"/>
      <c r="I132" s="349"/>
      <c r="J132" s="349"/>
      <c r="K132" s="349"/>
      <c r="L132" s="349"/>
      <c r="M132" s="349"/>
      <c r="N132" s="349"/>
      <c r="O132" s="349"/>
      <c r="P132" s="349"/>
      <c r="Q132" s="349"/>
      <c r="R132" s="349"/>
      <c r="S132" s="349"/>
      <c r="T132" s="349"/>
      <c r="U132" s="349"/>
      <c r="V132" s="349"/>
      <c r="W132" s="349"/>
      <c r="X132" s="347"/>
      <c r="Y132" s="347"/>
      <c r="Z132" s="347"/>
      <c r="AA132" s="347"/>
      <c r="AB132" s="347"/>
      <c r="AC132" s="347"/>
      <c r="AD132" s="347"/>
      <c r="AE132" s="349"/>
    </row>
    <row r="133" spans="1:31" x14ac:dyDescent="0.35">
      <c r="A133" s="353"/>
      <c r="B133" s="349"/>
      <c r="C133" s="349"/>
      <c r="D133" s="349"/>
      <c r="E133" s="349"/>
      <c r="F133" s="349"/>
      <c r="G133" s="349"/>
      <c r="H133" s="349"/>
      <c r="I133" s="349"/>
      <c r="J133" s="349"/>
      <c r="K133" s="349"/>
      <c r="L133" s="349"/>
      <c r="M133" s="349"/>
      <c r="N133" s="349"/>
      <c r="O133" s="349"/>
      <c r="P133" s="349"/>
      <c r="Q133" s="349"/>
      <c r="R133" s="349"/>
      <c r="S133" s="349"/>
      <c r="T133" s="349"/>
      <c r="U133" s="349"/>
      <c r="V133" s="349"/>
      <c r="W133" s="349"/>
      <c r="X133" s="347"/>
      <c r="Y133" s="347"/>
      <c r="Z133" s="347"/>
      <c r="AA133" s="347"/>
      <c r="AB133" s="347"/>
      <c r="AC133" s="347"/>
      <c r="AD133" s="347"/>
      <c r="AE133" s="349"/>
    </row>
    <row r="134" spans="1:31" x14ac:dyDescent="0.35">
      <c r="A134" s="353"/>
      <c r="B134" s="349"/>
      <c r="C134" s="349"/>
      <c r="D134" s="349"/>
      <c r="E134" s="349"/>
      <c r="F134" s="349"/>
      <c r="G134" s="349"/>
      <c r="H134" s="349"/>
      <c r="I134" s="349"/>
      <c r="J134" s="349"/>
      <c r="K134" s="349"/>
      <c r="L134" s="349"/>
      <c r="M134" s="349"/>
      <c r="N134" s="349"/>
      <c r="O134" s="349"/>
      <c r="P134" s="349"/>
      <c r="Q134" s="349"/>
      <c r="R134" s="349"/>
      <c r="S134" s="349"/>
      <c r="T134" s="349"/>
      <c r="U134" s="349"/>
      <c r="V134" s="349"/>
      <c r="W134" s="349"/>
      <c r="X134" s="347"/>
      <c r="Y134" s="347"/>
      <c r="Z134" s="347"/>
      <c r="AA134" s="347"/>
      <c r="AB134" s="347"/>
      <c r="AC134" s="347"/>
      <c r="AD134" s="347"/>
      <c r="AE134" s="349"/>
    </row>
    <row r="135" spans="1:31" x14ac:dyDescent="0.35">
      <c r="A135" s="353"/>
      <c r="B135" s="349"/>
      <c r="C135" s="349"/>
      <c r="D135" s="349"/>
      <c r="E135" s="349"/>
      <c r="F135" s="349"/>
      <c r="G135" s="349"/>
      <c r="H135" s="349"/>
      <c r="I135" s="349"/>
      <c r="J135" s="349"/>
      <c r="K135" s="349"/>
      <c r="L135" s="349"/>
      <c r="M135" s="349"/>
      <c r="N135" s="349"/>
      <c r="O135" s="349"/>
      <c r="P135" s="349"/>
      <c r="Q135" s="349"/>
      <c r="R135" s="349"/>
      <c r="S135" s="349"/>
      <c r="T135" s="349"/>
      <c r="U135" s="349"/>
      <c r="V135" s="349"/>
      <c r="W135" s="349"/>
      <c r="X135" s="347"/>
      <c r="Y135" s="347"/>
      <c r="Z135" s="347"/>
      <c r="AA135" s="347"/>
      <c r="AB135" s="347"/>
      <c r="AC135" s="347"/>
      <c r="AD135" s="347"/>
      <c r="AE135" s="349"/>
    </row>
    <row r="136" spans="1:31" x14ac:dyDescent="0.35">
      <c r="A136" s="353"/>
      <c r="B136" s="349"/>
      <c r="C136" s="349"/>
      <c r="D136" s="349"/>
      <c r="E136" s="349"/>
      <c r="F136" s="349"/>
      <c r="G136" s="349"/>
      <c r="H136" s="349"/>
      <c r="I136" s="349"/>
      <c r="J136" s="349"/>
      <c r="K136" s="349"/>
      <c r="L136" s="349"/>
      <c r="M136" s="349"/>
      <c r="N136" s="349"/>
      <c r="O136" s="349"/>
      <c r="P136" s="349"/>
      <c r="Q136" s="349"/>
      <c r="R136" s="349"/>
      <c r="S136" s="349"/>
      <c r="T136" s="349"/>
      <c r="U136" s="349"/>
      <c r="V136" s="349"/>
      <c r="W136" s="349"/>
      <c r="X136" s="347"/>
      <c r="Y136" s="347"/>
      <c r="Z136" s="347"/>
      <c r="AA136" s="347"/>
      <c r="AB136" s="347"/>
      <c r="AC136" s="347"/>
      <c r="AD136" s="347"/>
      <c r="AE136" s="349"/>
    </row>
    <row r="137" spans="1:31" x14ac:dyDescent="0.35">
      <c r="A137" s="353"/>
      <c r="B137" s="349"/>
      <c r="C137" s="349"/>
      <c r="D137" s="349"/>
      <c r="E137" s="349"/>
      <c r="F137" s="349"/>
      <c r="G137" s="349"/>
      <c r="H137" s="349"/>
      <c r="I137" s="349"/>
      <c r="J137" s="349"/>
      <c r="K137" s="349"/>
      <c r="L137" s="349"/>
      <c r="M137" s="349"/>
      <c r="N137" s="349"/>
      <c r="O137" s="349"/>
      <c r="P137" s="349"/>
      <c r="Q137" s="349"/>
      <c r="R137" s="349"/>
      <c r="S137" s="349"/>
      <c r="T137" s="349"/>
      <c r="U137" s="349"/>
      <c r="V137" s="349"/>
      <c r="W137" s="349"/>
      <c r="X137" s="347"/>
      <c r="Y137" s="347"/>
      <c r="Z137" s="347"/>
      <c r="AA137" s="347"/>
      <c r="AB137" s="347"/>
      <c r="AC137" s="347"/>
      <c r="AD137" s="347"/>
      <c r="AE137" s="349"/>
    </row>
    <row r="138" spans="1:31" x14ac:dyDescent="0.35">
      <c r="A138" s="353"/>
      <c r="B138" s="349"/>
      <c r="C138" s="349"/>
      <c r="D138" s="349"/>
      <c r="E138" s="349"/>
      <c r="F138" s="349"/>
      <c r="G138" s="349"/>
      <c r="H138" s="349"/>
      <c r="I138" s="349"/>
      <c r="J138" s="349"/>
      <c r="K138" s="349"/>
      <c r="L138" s="349"/>
      <c r="M138" s="349"/>
      <c r="N138" s="349"/>
      <c r="O138" s="349"/>
      <c r="P138" s="349"/>
      <c r="Q138" s="349"/>
      <c r="R138" s="349"/>
      <c r="S138" s="349"/>
      <c r="T138" s="349"/>
      <c r="U138" s="349"/>
      <c r="V138" s="349"/>
      <c r="W138" s="349"/>
      <c r="X138" s="347"/>
      <c r="Y138" s="347"/>
      <c r="Z138" s="347"/>
      <c r="AA138" s="347"/>
      <c r="AB138" s="347"/>
      <c r="AC138" s="347"/>
      <c r="AD138" s="347"/>
      <c r="AE138" s="349"/>
    </row>
    <row r="139" spans="1:31" x14ac:dyDescent="0.35">
      <c r="A139" s="353"/>
      <c r="B139" s="349"/>
      <c r="C139" s="349"/>
      <c r="D139" s="349"/>
      <c r="E139" s="349"/>
      <c r="F139" s="349"/>
      <c r="G139" s="349"/>
      <c r="H139" s="349"/>
      <c r="I139" s="349"/>
      <c r="J139" s="349"/>
      <c r="K139" s="349"/>
      <c r="L139" s="349"/>
      <c r="M139" s="349"/>
      <c r="N139" s="349"/>
      <c r="O139" s="349"/>
      <c r="P139" s="349"/>
      <c r="Q139" s="349"/>
      <c r="R139" s="349"/>
      <c r="S139" s="349"/>
      <c r="T139" s="349"/>
      <c r="U139" s="349"/>
      <c r="V139" s="349"/>
      <c r="W139" s="349"/>
      <c r="X139" s="347"/>
      <c r="Y139" s="347"/>
      <c r="Z139" s="347"/>
      <c r="AA139" s="347"/>
      <c r="AB139" s="347"/>
      <c r="AC139" s="347"/>
      <c r="AD139" s="347"/>
      <c r="AE139" s="349"/>
    </row>
    <row r="140" spans="1:31" x14ac:dyDescent="0.35">
      <c r="A140" s="353"/>
      <c r="B140" s="349"/>
      <c r="C140" s="349"/>
      <c r="D140" s="349"/>
      <c r="E140" s="349"/>
      <c r="F140" s="349"/>
      <c r="G140" s="349"/>
      <c r="H140" s="349"/>
      <c r="I140" s="349"/>
      <c r="J140" s="349"/>
      <c r="K140" s="349"/>
      <c r="L140" s="349"/>
      <c r="M140" s="349"/>
      <c r="N140" s="349"/>
      <c r="O140" s="349"/>
      <c r="P140" s="349"/>
      <c r="Q140" s="349"/>
      <c r="R140" s="349"/>
      <c r="S140" s="349"/>
      <c r="T140" s="349"/>
      <c r="U140" s="349"/>
      <c r="V140" s="349"/>
      <c r="W140" s="349"/>
      <c r="X140" s="347"/>
      <c r="Y140" s="347"/>
      <c r="Z140" s="347"/>
      <c r="AA140" s="347"/>
      <c r="AB140" s="347"/>
      <c r="AC140" s="347"/>
      <c r="AD140" s="347"/>
      <c r="AE140" s="349"/>
    </row>
    <row r="141" spans="1:31" x14ac:dyDescent="0.35">
      <c r="A141" s="353"/>
      <c r="B141" s="349"/>
      <c r="C141" s="349"/>
      <c r="D141" s="349"/>
      <c r="E141" s="349"/>
      <c r="F141" s="349"/>
      <c r="G141" s="349"/>
      <c r="H141" s="349"/>
      <c r="I141" s="349"/>
      <c r="J141" s="349"/>
      <c r="K141" s="349"/>
      <c r="L141" s="349"/>
      <c r="M141" s="349"/>
      <c r="N141" s="349"/>
      <c r="O141" s="349"/>
      <c r="P141" s="349"/>
      <c r="Q141" s="349"/>
      <c r="R141" s="349"/>
      <c r="S141" s="349"/>
      <c r="T141" s="349"/>
      <c r="U141" s="349"/>
      <c r="V141" s="349"/>
      <c r="W141" s="349"/>
      <c r="X141" s="347"/>
      <c r="Y141" s="347"/>
      <c r="Z141" s="347"/>
      <c r="AA141" s="347"/>
      <c r="AB141" s="347"/>
      <c r="AC141" s="347"/>
      <c r="AD141" s="347"/>
      <c r="AE141" s="349"/>
    </row>
    <row r="142" spans="1:31" x14ac:dyDescent="0.35">
      <c r="A142" s="353"/>
      <c r="B142" s="349"/>
      <c r="C142" s="349"/>
      <c r="D142" s="349"/>
      <c r="E142" s="349"/>
      <c r="F142" s="349"/>
      <c r="G142" s="349"/>
      <c r="H142" s="349"/>
      <c r="I142" s="349"/>
      <c r="J142" s="349"/>
      <c r="K142" s="349"/>
      <c r="L142" s="349"/>
      <c r="M142" s="349"/>
      <c r="N142" s="349"/>
      <c r="O142" s="349"/>
      <c r="P142" s="349"/>
      <c r="Q142" s="349"/>
      <c r="R142" s="349"/>
      <c r="S142" s="349"/>
      <c r="T142" s="349"/>
      <c r="U142" s="349"/>
      <c r="V142" s="349"/>
      <c r="W142" s="349"/>
      <c r="X142" s="347"/>
      <c r="Y142" s="347"/>
      <c r="Z142" s="347"/>
      <c r="AA142" s="347"/>
      <c r="AB142" s="347"/>
      <c r="AC142" s="347"/>
      <c r="AD142" s="347"/>
      <c r="AE142" s="349"/>
    </row>
    <row r="143" spans="1:31" x14ac:dyDescent="0.35">
      <c r="A143" s="353"/>
      <c r="B143" s="349"/>
      <c r="C143" s="349"/>
      <c r="D143" s="349"/>
      <c r="E143" s="349"/>
      <c r="F143" s="349"/>
      <c r="G143" s="349"/>
      <c r="H143" s="349"/>
      <c r="I143" s="349"/>
      <c r="J143" s="349"/>
      <c r="K143" s="349"/>
      <c r="L143" s="349"/>
      <c r="M143" s="349"/>
      <c r="N143" s="349"/>
      <c r="O143" s="349"/>
      <c r="P143" s="349"/>
      <c r="Q143" s="349"/>
      <c r="R143" s="349"/>
      <c r="S143" s="349"/>
      <c r="T143" s="349"/>
      <c r="U143" s="349"/>
      <c r="V143" s="349"/>
      <c r="W143" s="349"/>
      <c r="X143" s="347"/>
      <c r="Y143" s="347"/>
      <c r="Z143" s="347"/>
      <c r="AA143" s="347"/>
      <c r="AB143" s="347"/>
      <c r="AC143" s="347"/>
      <c r="AD143" s="347"/>
      <c r="AE143" s="349"/>
    </row>
    <row r="144" spans="1:31" x14ac:dyDescent="0.35">
      <c r="A144" s="353"/>
      <c r="B144" s="349"/>
      <c r="C144" s="349"/>
      <c r="D144" s="349"/>
      <c r="E144" s="349"/>
      <c r="F144" s="349"/>
      <c r="G144" s="349"/>
      <c r="H144" s="349"/>
      <c r="I144" s="349"/>
      <c r="J144" s="349"/>
      <c r="K144" s="349"/>
      <c r="L144" s="349"/>
      <c r="M144" s="349"/>
      <c r="N144" s="349"/>
      <c r="O144" s="349"/>
      <c r="P144" s="349"/>
      <c r="Q144" s="349"/>
      <c r="R144" s="349"/>
      <c r="S144" s="349"/>
      <c r="T144" s="349"/>
      <c r="U144" s="349"/>
      <c r="V144" s="349"/>
      <c r="W144" s="349"/>
      <c r="X144" s="347"/>
      <c r="Y144" s="347"/>
      <c r="Z144" s="347"/>
      <c r="AA144" s="347"/>
      <c r="AB144" s="347"/>
      <c r="AC144" s="347"/>
      <c r="AD144" s="347"/>
      <c r="AE144" s="349"/>
    </row>
    <row r="145" spans="1:31" x14ac:dyDescent="0.35">
      <c r="A145" s="353"/>
      <c r="B145" s="349"/>
      <c r="C145" s="349"/>
      <c r="D145" s="349"/>
      <c r="E145" s="349"/>
      <c r="F145" s="349"/>
      <c r="G145" s="349"/>
      <c r="H145" s="349"/>
      <c r="I145" s="349"/>
      <c r="J145" s="349"/>
      <c r="K145" s="349"/>
      <c r="L145" s="349"/>
      <c r="M145" s="349"/>
      <c r="N145" s="349"/>
      <c r="O145" s="349"/>
      <c r="P145" s="349"/>
      <c r="Q145" s="349"/>
      <c r="R145" s="349"/>
      <c r="S145" s="349"/>
      <c r="T145" s="349"/>
      <c r="U145" s="349"/>
      <c r="V145" s="349"/>
      <c r="W145" s="349"/>
      <c r="X145" s="347"/>
      <c r="Y145" s="347"/>
      <c r="Z145" s="347"/>
      <c r="AA145" s="347"/>
      <c r="AB145" s="347"/>
      <c r="AC145" s="347"/>
      <c r="AD145" s="347"/>
      <c r="AE145" s="349"/>
    </row>
    <row r="146" spans="1:31" x14ac:dyDescent="0.35">
      <c r="A146" s="353"/>
      <c r="B146" s="349"/>
      <c r="C146" s="349"/>
      <c r="D146" s="349"/>
      <c r="E146" s="349"/>
      <c r="F146" s="349"/>
      <c r="G146" s="349"/>
      <c r="H146" s="349"/>
      <c r="I146" s="349"/>
      <c r="J146" s="349"/>
      <c r="K146" s="349"/>
      <c r="L146" s="349"/>
      <c r="M146" s="349"/>
      <c r="N146" s="349"/>
      <c r="O146" s="349"/>
      <c r="P146" s="349"/>
      <c r="Q146" s="349"/>
      <c r="R146" s="349"/>
      <c r="S146" s="349"/>
      <c r="T146" s="349"/>
      <c r="U146" s="349"/>
      <c r="V146" s="349"/>
      <c r="W146" s="349"/>
      <c r="X146" s="347"/>
      <c r="Y146" s="347"/>
      <c r="Z146" s="347"/>
      <c r="AA146" s="347"/>
      <c r="AB146" s="347"/>
      <c r="AC146" s="347"/>
      <c r="AD146" s="347"/>
      <c r="AE146" s="349"/>
    </row>
    <row r="147" spans="1:31" x14ac:dyDescent="0.35">
      <c r="A147" s="353"/>
      <c r="B147" s="349"/>
      <c r="C147" s="349"/>
      <c r="D147" s="349"/>
      <c r="E147" s="349"/>
      <c r="F147" s="349"/>
      <c r="G147" s="349"/>
      <c r="H147" s="349"/>
      <c r="I147" s="349"/>
      <c r="J147" s="349"/>
      <c r="K147" s="349"/>
      <c r="L147" s="349"/>
      <c r="M147" s="349"/>
      <c r="N147" s="349"/>
      <c r="O147" s="349"/>
      <c r="P147" s="349"/>
      <c r="Q147" s="349"/>
      <c r="R147" s="349"/>
      <c r="S147" s="349"/>
      <c r="T147" s="349"/>
      <c r="U147" s="349"/>
      <c r="V147" s="349"/>
      <c r="W147" s="349"/>
      <c r="X147" s="347"/>
      <c r="Y147" s="347"/>
      <c r="Z147" s="347"/>
      <c r="AA147" s="347"/>
      <c r="AB147" s="347"/>
      <c r="AC147" s="347"/>
      <c r="AD147" s="347"/>
      <c r="AE147" s="349"/>
    </row>
    <row r="148" spans="1:31" x14ac:dyDescent="0.35">
      <c r="A148" s="353"/>
      <c r="B148" s="349"/>
      <c r="C148" s="349"/>
      <c r="D148" s="349"/>
      <c r="E148" s="349"/>
      <c r="F148" s="349"/>
      <c r="G148" s="349"/>
      <c r="H148" s="349"/>
      <c r="I148" s="349"/>
      <c r="J148" s="349"/>
      <c r="K148" s="349"/>
      <c r="L148" s="349"/>
      <c r="M148" s="349"/>
      <c r="N148" s="349"/>
      <c r="O148" s="349"/>
      <c r="P148" s="349"/>
      <c r="Q148" s="349"/>
      <c r="R148" s="349"/>
      <c r="S148" s="349"/>
      <c r="T148" s="349"/>
      <c r="U148" s="349"/>
      <c r="V148" s="349"/>
      <c r="W148" s="349"/>
      <c r="X148" s="347"/>
      <c r="Y148" s="347"/>
      <c r="Z148" s="347"/>
      <c r="AA148" s="347"/>
      <c r="AB148" s="347"/>
      <c r="AC148" s="347"/>
      <c r="AD148" s="347"/>
      <c r="AE148" s="349"/>
    </row>
    <row r="149" spans="1:31" x14ac:dyDescent="0.35">
      <c r="A149" s="353"/>
      <c r="B149" s="349"/>
      <c r="C149" s="349"/>
      <c r="D149" s="349"/>
      <c r="E149" s="349"/>
      <c r="F149" s="349"/>
      <c r="G149" s="349"/>
      <c r="H149" s="349"/>
      <c r="I149" s="349"/>
      <c r="J149" s="349"/>
      <c r="K149" s="349"/>
      <c r="L149" s="349"/>
      <c r="M149" s="349"/>
      <c r="N149" s="349"/>
      <c r="O149" s="349"/>
      <c r="P149" s="349"/>
      <c r="Q149" s="349"/>
      <c r="R149" s="349"/>
      <c r="S149" s="349"/>
      <c r="T149" s="349"/>
      <c r="U149" s="349"/>
      <c r="V149" s="349"/>
      <c r="W149" s="349"/>
      <c r="X149" s="347"/>
      <c r="Y149" s="347"/>
      <c r="Z149" s="347"/>
      <c r="AA149" s="347"/>
      <c r="AB149" s="347"/>
      <c r="AC149" s="347"/>
      <c r="AD149" s="347"/>
      <c r="AE149" s="349"/>
    </row>
    <row r="150" spans="1:31" x14ac:dyDescent="0.35">
      <c r="A150" s="353"/>
      <c r="B150" s="349"/>
      <c r="C150" s="349"/>
      <c r="D150" s="349"/>
      <c r="E150" s="349"/>
      <c r="F150" s="349"/>
      <c r="G150" s="349"/>
      <c r="H150" s="349"/>
      <c r="I150" s="349"/>
      <c r="J150" s="349"/>
      <c r="K150" s="349"/>
      <c r="L150" s="349"/>
      <c r="M150" s="349"/>
      <c r="N150" s="349"/>
      <c r="O150" s="349"/>
      <c r="P150" s="349"/>
      <c r="Q150" s="349"/>
      <c r="R150" s="349"/>
      <c r="S150" s="349"/>
      <c r="T150" s="349"/>
      <c r="U150" s="349"/>
      <c r="V150" s="349"/>
      <c r="W150" s="349"/>
      <c r="X150" s="347"/>
      <c r="Y150" s="347"/>
      <c r="Z150" s="347"/>
      <c r="AA150" s="347"/>
      <c r="AB150" s="347"/>
      <c r="AC150" s="347"/>
      <c r="AD150" s="347"/>
      <c r="AE150" s="349"/>
    </row>
    <row r="151" spans="1:31" x14ac:dyDescent="0.35">
      <c r="A151" s="353"/>
      <c r="B151" s="349"/>
      <c r="C151" s="349"/>
      <c r="D151" s="349"/>
      <c r="E151" s="349"/>
      <c r="F151" s="349"/>
      <c r="G151" s="349"/>
      <c r="H151" s="349"/>
      <c r="I151" s="349"/>
      <c r="J151" s="349"/>
      <c r="K151" s="349"/>
      <c r="L151" s="349"/>
      <c r="M151" s="349"/>
      <c r="N151" s="349"/>
      <c r="O151" s="349"/>
      <c r="P151" s="349"/>
      <c r="Q151" s="349"/>
      <c r="R151" s="349"/>
      <c r="S151" s="349"/>
      <c r="T151" s="349"/>
      <c r="U151" s="349"/>
      <c r="V151" s="349"/>
      <c r="W151" s="349"/>
      <c r="X151" s="347"/>
      <c r="Y151" s="347"/>
      <c r="Z151" s="347"/>
      <c r="AA151" s="347"/>
      <c r="AB151" s="347"/>
      <c r="AC151" s="347"/>
      <c r="AD151" s="347"/>
      <c r="AE151" s="349"/>
    </row>
    <row r="152" spans="1:31" x14ac:dyDescent="0.35">
      <c r="A152" s="353"/>
      <c r="B152" s="349"/>
      <c r="C152" s="349"/>
      <c r="D152" s="349"/>
      <c r="E152" s="349"/>
      <c r="F152" s="349"/>
      <c r="G152" s="349"/>
      <c r="H152" s="349"/>
      <c r="I152" s="349"/>
      <c r="J152" s="349"/>
      <c r="K152" s="349"/>
      <c r="L152" s="349"/>
      <c r="M152" s="349"/>
      <c r="N152" s="349"/>
      <c r="O152" s="349"/>
      <c r="P152" s="349"/>
      <c r="Q152" s="349"/>
      <c r="R152" s="349"/>
      <c r="S152" s="349"/>
      <c r="T152" s="349"/>
      <c r="U152" s="349"/>
      <c r="V152" s="349"/>
      <c r="W152" s="349"/>
      <c r="X152" s="347"/>
      <c r="Y152" s="347"/>
      <c r="Z152" s="347"/>
      <c r="AA152" s="347"/>
      <c r="AB152" s="347"/>
      <c r="AC152" s="347"/>
      <c r="AD152" s="347"/>
      <c r="AE152" s="349"/>
    </row>
    <row r="153" spans="1:31" x14ac:dyDescent="0.35">
      <c r="A153" s="353"/>
      <c r="B153" s="349"/>
      <c r="C153" s="349"/>
      <c r="D153" s="349"/>
      <c r="E153" s="349"/>
      <c r="F153" s="349"/>
      <c r="G153" s="349"/>
      <c r="H153" s="349"/>
      <c r="I153" s="349"/>
      <c r="J153" s="349"/>
      <c r="K153" s="349"/>
      <c r="L153" s="349"/>
      <c r="M153" s="349"/>
      <c r="N153" s="349"/>
      <c r="O153" s="349"/>
      <c r="P153" s="349"/>
      <c r="Q153" s="349"/>
      <c r="R153" s="349"/>
      <c r="S153" s="349"/>
      <c r="T153" s="349"/>
      <c r="U153" s="349"/>
      <c r="V153" s="349"/>
      <c r="W153" s="349"/>
      <c r="X153" s="347"/>
      <c r="Y153" s="347"/>
      <c r="Z153" s="347"/>
      <c r="AA153" s="347"/>
      <c r="AB153" s="347"/>
      <c r="AC153" s="347"/>
      <c r="AD153" s="347"/>
      <c r="AE153" s="349"/>
    </row>
    <row r="154" spans="1:31" x14ac:dyDescent="0.35">
      <c r="A154" s="353"/>
      <c r="B154" s="349"/>
      <c r="C154" s="349"/>
      <c r="D154" s="349"/>
      <c r="E154" s="349"/>
      <c r="F154" s="349"/>
      <c r="G154" s="349"/>
      <c r="H154" s="349"/>
      <c r="I154" s="349"/>
      <c r="J154" s="349"/>
      <c r="K154" s="349"/>
      <c r="L154" s="349"/>
      <c r="M154" s="349"/>
      <c r="N154" s="349"/>
      <c r="O154" s="349"/>
      <c r="P154" s="349"/>
      <c r="Q154" s="349"/>
      <c r="R154" s="349"/>
      <c r="S154" s="349"/>
      <c r="T154" s="349"/>
      <c r="U154" s="349"/>
      <c r="V154" s="349"/>
      <c r="W154" s="349"/>
      <c r="X154" s="347"/>
      <c r="Y154" s="347"/>
      <c r="Z154" s="347"/>
      <c r="AA154" s="347"/>
      <c r="AB154" s="347"/>
      <c r="AC154" s="347"/>
      <c r="AD154" s="347"/>
      <c r="AE154" s="349"/>
    </row>
    <row r="155" spans="1:31" x14ac:dyDescent="0.35">
      <c r="A155" s="353"/>
      <c r="B155" s="349"/>
      <c r="C155" s="349"/>
      <c r="D155" s="349"/>
      <c r="E155" s="349"/>
      <c r="F155" s="349"/>
      <c r="G155" s="349"/>
      <c r="H155" s="349"/>
      <c r="I155" s="349"/>
      <c r="J155" s="349"/>
      <c r="K155" s="349"/>
      <c r="L155" s="349"/>
      <c r="M155" s="349"/>
      <c r="N155" s="349"/>
      <c r="O155" s="349"/>
      <c r="P155" s="349"/>
      <c r="Q155" s="349"/>
      <c r="R155" s="349"/>
      <c r="S155" s="349"/>
      <c r="T155" s="349"/>
      <c r="U155" s="349"/>
      <c r="V155" s="349"/>
      <c r="W155" s="349"/>
      <c r="X155" s="347"/>
      <c r="Y155" s="347"/>
      <c r="Z155" s="347"/>
      <c r="AA155" s="347"/>
      <c r="AB155" s="347"/>
      <c r="AC155" s="347"/>
      <c r="AD155" s="347"/>
      <c r="AE155" s="349"/>
    </row>
    <row r="156" spans="1:31" x14ac:dyDescent="0.35">
      <c r="A156" s="353"/>
      <c r="B156" s="349"/>
      <c r="C156" s="349"/>
      <c r="D156" s="349"/>
      <c r="E156" s="349"/>
      <c r="F156" s="349"/>
      <c r="G156" s="349"/>
      <c r="H156" s="349"/>
      <c r="I156" s="349"/>
      <c r="J156" s="349"/>
      <c r="K156" s="349"/>
      <c r="L156" s="349"/>
      <c r="M156" s="349"/>
      <c r="N156" s="349"/>
      <c r="O156" s="349"/>
      <c r="P156" s="349"/>
      <c r="Q156" s="349"/>
      <c r="R156" s="349"/>
      <c r="S156" s="349"/>
      <c r="T156" s="349"/>
      <c r="U156" s="349"/>
      <c r="V156" s="349"/>
      <c r="W156" s="349"/>
      <c r="X156" s="347"/>
      <c r="Y156" s="347"/>
      <c r="Z156" s="347"/>
      <c r="AA156" s="347"/>
      <c r="AB156" s="347"/>
      <c r="AC156" s="347"/>
      <c r="AD156" s="347"/>
      <c r="AE156" s="349"/>
    </row>
    <row r="157" spans="1:31" x14ac:dyDescent="0.35">
      <c r="A157" s="353"/>
      <c r="B157" s="349"/>
      <c r="C157" s="349"/>
      <c r="D157" s="349"/>
      <c r="E157" s="349"/>
      <c r="F157" s="349"/>
      <c r="G157" s="349"/>
      <c r="H157" s="349"/>
      <c r="I157" s="349"/>
      <c r="J157" s="349"/>
      <c r="K157" s="349"/>
      <c r="L157" s="349"/>
      <c r="M157" s="349"/>
      <c r="N157" s="349"/>
      <c r="O157" s="349"/>
      <c r="P157" s="349"/>
      <c r="Q157" s="349"/>
      <c r="R157" s="349"/>
      <c r="S157" s="349"/>
      <c r="T157" s="349"/>
      <c r="U157" s="349"/>
      <c r="V157" s="349"/>
      <c r="W157" s="349"/>
      <c r="X157" s="347"/>
      <c r="Y157" s="347"/>
      <c r="Z157" s="347"/>
      <c r="AA157" s="347"/>
      <c r="AB157" s="347"/>
      <c r="AC157" s="347"/>
      <c r="AD157" s="347"/>
      <c r="AE157" s="349"/>
    </row>
    <row r="158" spans="1:31" x14ac:dyDescent="0.35">
      <c r="A158" s="353"/>
      <c r="B158" s="349"/>
      <c r="C158" s="349"/>
      <c r="D158" s="349"/>
      <c r="E158" s="349"/>
      <c r="F158" s="349"/>
      <c r="G158" s="349"/>
      <c r="H158" s="349"/>
      <c r="I158" s="349"/>
      <c r="J158" s="349"/>
      <c r="K158" s="349"/>
      <c r="L158" s="349"/>
      <c r="M158" s="349"/>
      <c r="N158" s="349"/>
      <c r="O158" s="349"/>
      <c r="P158" s="349"/>
      <c r="Q158" s="349"/>
      <c r="R158" s="349"/>
      <c r="S158" s="349"/>
      <c r="T158" s="349"/>
      <c r="U158" s="349"/>
      <c r="V158" s="349"/>
      <c r="W158" s="349"/>
      <c r="X158" s="347"/>
      <c r="Y158" s="347"/>
      <c r="Z158" s="347"/>
      <c r="AA158" s="347"/>
      <c r="AB158" s="347"/>
      <c r="AC158" s="347"/>
      <c r="AD158" s="347"/>
      <c r="AE158" s="349"/>
    </row>
    <row r="159" spans="1:31" x14ac:dyDescent="0.35">
      <c r="A159" s="353"/>
      <c r="B159" s="349"/>
      <c r="C159" s="349"/>
      <c r="D159" s="349"/>
      <c r="E159" s="349"/>
      <c r="F159" s="349"/>
      <c r="G159" s="349"/>
      <c r="H159" s="349"/>
      <c r="I159" s="349"/>
      <c r="J159" s="349"/>
      <c r="K159" s="349"/>
      <c r="L159" s="349"/>
      <c r="M159" s="349"/>
      <c r="N159" s="349"/>
      <c r="O159" s="349"/>
      <c r="P159" s="349"/>
      <c r="Q159" s="349"/>
      <c r="R159" s="349"/>
      <c r="S159" s="349"/>
      <c r="T159" s="349"/>
      <c r="U159" s="349"/>
      <c r="V159" s="349"/>
      <c r="W159" s="349"/>
      <c r="X159" s="347"/>
      <c r="Y159" s="347"/>
      <c r="Z159" s="347"/>
      <c r="AA159" s="347"/>
      <c r="AB159" s="347"/>
      <c r="AC159" s="347"/>
      <c r="AD159" s="347"/>
      <c r="AE159" s="349"/>
    </row>
    <row r="160" spans="1:31" x14ac:dyDescent="0.35">
      <c r="A160" s="353"/>
      <c r="B160" s="352"/>
      <c r="C160" s="352"/>
      <c r="D160" s="352"/>
      <c r="E160" s="352"/>
      <c r="F160" s="352"/>
      <c r="G160" s="352"/>
      <c r="H160" s="352"/>
      <c r="I160" s="352"/>
      <c r="J160" s="352"/>
      <c r="K160" s="352"/>
      <c r="L160" s="352"/>
      <c r="M160" s="352"/>
      <c r="N160" s="352"/>
      <c r="O160" s="352"/>
      <c r="P160" s="352"/>
      <c r="Q160" s="352"/>
      <c r="R160" s="352"/>
      <c r="S160" s="352"/>
      <c r="T160" s="352"/>
      <c r="U160" s="352"/>
      <c r="V160" s="352"/>
      <c r="W160" s="352"/>
      <c r="X160" s="338"/>
      <c r="Y160" s="338"/>
      <c r="Z160" s="338"/>
      <c r="AA160" s="338"/>
      <c r="AB160" s="338"/>
      <c r="AC160" s="338"/>
      <c r="AD160" s="338"/>
      <c r="AE160" s="352"/>
    </row>
    <row r="161" spans="1:31" x14ac:dyDescent="0.35">
      <c r="A161" s="353"/>
      <c r="B161" s="352"/>
      <c r="C161" s="352"/>
      <c r="D161" s="352"/>
      <c r="E161" s="352"/>
      <c r="F161" s="352"/>
      <c r="G161" s="352"/>
      <c r="H161" s="352"/>
      <c r="I161" s="352"/>
      <c r="J161" s="352"/>
      <c r="K161" s="352"/>
      <c r="L161" s="352"/>
      <c r="M161" s="352"/>
      <c r="N161" s="352"/>
      <c r="O161" s="352"/>
      <c r="P161" s="352"/>
      <c r="Q161" s="352"/>
      <c r="R161" s="352"/>
      <c r="S161" s="352"/>
      <c r="T161" s="352"/>
      <c r="U161" s="352"/>
      <c r="V161" s="352"/>
      <c r="W161" s="352"/>
      <c r="X161" s="338"/>
      <c r="Y161" s="338"/>
      <c r="Z161" s="338"/>
      <c r="AA161" s="338"/>
      <c r="AB161" s="338"/>
      <c r="AC161" s="338"/>
      <c r="AD161" s="338"/>
      <c r="AE161" s="352"/>
    </row>
    <row r="162" spans="1:31" x14ac:dyDescent="0.35">
      <c r="A162" s="353"/>
      <c r="B162" s="352"/>
      <c r="C162" s="352"/>
      <c r="D162" s="352"/>
      <c r="E162" s="352"/>
      <c r="F162" s="352"/>
      <c r="G162" s="352"/>
      <c r="H162" s="352"/>
      <c r="I162" s="352"/>
      <c r="J162" s="352"/>
      <c r="K162" s="352"/>
      <c r="L162" s="352"/>
      <c r="M162" s="352"/>
      <c r="N162" s="352"/>
      <c r="O162" s="352"/>
      <c r="P162" s="352"/>
      <c r="Q162" s="352"/>
      <c r="R162" s="352"/>
      <c r="S162" s="352"/>
      <c r="T162" s="352"/>
      <c r="U162" s="352"/>
      <c r="V162" s="352"/>
      <c r="W162" s="352"/>
      <c r="X162" s="338"/>
      <c r="Y162" s="338"/>
      <c r="Z162" s="338"/>
      <c r="AA162" s="338"/>
      <c r="AB162" s="338"/>
      <c r="AC162" s="338"/>
      <c r="AD162" s="338"/>
      <c r="AE162" s="352"/>
    </row>
    <row r="163" spans="1:31" x14ac:dyDescent="0.35">
      <c r="A163" s="353"/>
      <c r="B163" s="352"/>
      <c r="C163" s="352"/>
      <c r="D163" s="352"/>
      <c r="E163" s="352"/>
      <c r="F163" s="352"/>
      <c r="G163" s="352"/>
      <c r="H163" s="352"/>
      <c r="I163" s="352"/>
      <c r="J163" s="352"/>
      <c r="K163" s="352"/>
      <c r="L163" s="352"/>
      <c r="M163" s="352"/>
      <c r="N163" s="352"/>
      <c r="O163" s="352"/>
      <c r="P163" s="352"/>
      <c r="Q163" s="352"/>
      <c r="R163" s="352"/>
      <c r="S163" s="352"/>
      <c r="T163" s="352"/>
      <c r="U163" s="352"/>
      <c r="V163" s="352"/>
      <c r="W163" s="352"/>
      <c r="X163" s="338"/>
      <c r="Y163" s="338"/>
      <c r="Z163" s="338"/>
      <c r="AA163" s="338"/>
      <c r="AB163" s="338"/>
      <c r="AC163" s="338"/>
      <c r="AD163" s="338"/>
      <c r="AE163" s="352"/>
    </row>
    <row r="164" spans="1:31" x14ac:dyDescent="0.35">
      <c r="A164" s="353"/>
      <c r="B164" s="352"/>
      <c r="C164" s="352"/>
      <c r="D164" s="352"/>
      <c r="E164" s="352"/>
      <c r="F164" s="352"/>
      <c r="G164" s="352"/>
      <c r="H164" s="352"/>
      <c r="I164" s="352"/>
      <c r="J164" s="352"/>
      <c r="K164" s="352"/>
      <c r="L164" s="352"/>
      <c r="M164" s="352"/>
      <c r="N164" s="352"/>
      <c r="O164" s="352"/>
      <c r="P164" s="352"/>
      <c r="Q164" s="352"/>
      <c r="R164" s="352"/>
      <c r="S164" s="352"/>
      <c r="T164" s="352"/>
      <c r="U164" s="352"/>
      <c r="V164" s="352"/>
      <c r="W164" s="352"/>
      <c r="X164" s="338"/>
      <c r="Y164" s="338"/>
      <c r="Z164" s="338"/>
      <c r="AA164" s="338"/>
      <c r="AB164" s="338"/>
      <c r="AC164" s="338"/>
      <c r="AD164" s="338"/>
      <c r="AE164" s="352"/>
    </row>
    <row r="165" spans="1:31" x14ac:dyDescent="0.35">
      <c r="A165" s="353"/>
      <c r="B165" s="352"/>
      <c r="C165" s="352"/>
      <c r="D165" s="352"/>
      <c r="E165" s="352"/>
      <c r="F165" s="352"/>
      <c r="G165" s="352"/>
      <c r="H165" s="352"/>
      <c r="I165" s="352"/>
      <c r="J165" s="352"/>
      <c r="K165" s="352"/>
      <c r="L165" s="352"/>
      <c r="M165" s="352"/>
      <c r="N165" s="352"/>
      <c r="O165" s="352"/>
      <c r="P165" s="352"/>
      <c r="Q165" s="352"/>
      <c r="R165" s="352"/>
      <c r="S165" s="352"/>
      <c r="T165" s="352"/>
      <c r="U165" s="352"/>
      <c r="V165" s="352"/>
      <c r="W165" s="352"/>
      <c r="X165" s="338"/>
      <c r="Y165" s="338"/>
      <c r="Z165" s="338"/>
      <c r="AA165" s="338"/>
      <c r="AB165" s="338"/>
      <c r="AC165" s="338"/>
      <c r="AD165" s="338"/>
      <c r="AE165" s="352"/>
    </row>
    <row r="166" spans="1:31" x14ac:dyDescent="0.35">
      <c r="A166" s="353"/>
      <c r="B166" s="352"/>
      <c r="C166" s="352"/>
      <c r="D166" s="352"/>
      <c r="E166" s="352"/>
      <c r="F166" s="352"/>
      <c r="G166" s="352"/>
      <c r="H166" s="352"/>
      <c r="I166" s="352"/>
      <c r="J166" s="352"/>
      <c r="K166" s="352"/>
      <c r="L166" s="352"/>
      <c r="M166" s="352"/>
      <c r="N166" s="352"/>
      <c r="O166" s="352"/>
      <c r="P166" s="352"/>
      <c r="Q166" s="352"/>
      <c r="R166" s="352"/>
      <c r="S166" s="352"/>
      <c r="T166" s="352"/>
      <c r="U166" s="352"/>
      <c r="V166" s="352"/>
      <c r="W166" s="352"/>
      <c r="X166" s="338"/>
      <c r="Y166" s="338"/>
      <c r="Z166" s="338"/>
      <c r="AA166" s="338"/>
      <c r="AB166" s="338"/>
      <c r="AC166" s="338"/>
      <c r="AD166" s="338"/>
      <c r="AE166" s="352"/>
    </row>
    <row r="167" spans="1:31" x14ac:dyDescent="0.35">
      <c r="A167" s="353"/>
      <c r="B167" s="352"/>
      <c r="C167" s="352"/>
      <c r="D167" s="352"/>
      <c r="E167" s="352"/>
      <c r="F167" s="352"/>
      <c r="G167" s="352"/>
      <c r="H167" s="352"/>
      <c r="I167" s="352"/>
      <c r="J167" s="352"/>
      <c r="K167" s="352"/>
      <c r="L167" s="352"/>
      <c r="M167" s="352"/>
      <c r="N167" s="352"/>
      <c r="O167" s="352"/>
      <c r="P167" s="352"/>
      <c r="Q167" s="352"/>
      <c r="R167" s="352"/>
      <c r="S167" s="352"/>
      <c r="T167" s="352"/>
      <c r="U167" s="352"/>
      <c r="V167" s="352"/>
      <c r="W167" s="352"/>
      <c r="X167" s="338"/>
      <c r="Y167" s="338"/>
      <c r="Z167" s="338"/>
      <c r="AA167" s="338"/>
      <c r="AB167" s="338"/>
      <c r="AC167" s="338"/>
      <c r="AD167" s="338"/>
      <c r="AE167" s="352"/>
    </row>
    <row r="168" spans="1:31" x14ac:dyDescent="0.35">
      <c r="A168" s="353"/>
      <c r="B168" s="352"/>
      <c r="C168" s="352"/>
      <c r="D168" s="352"/>
      <c r="E168" s="352"/>
      <c r="F168" s="352"/>
      <c r="G168" s="352"/>
      <c r="H168" s="352"/>
      <c r="I168" s="352"/>
      <c r="J168" s="352"/>
      <c r="K168" s="352"/>
      <c r="L168" s="352"/>
      <c r="M168" s="352"/>
      <c r="N168" s="352"/>
      <c r="O168" s="352"/>
      <c r="P168" s="352"/>
      <c r="Q168" s="352"/>
      <c r="R168" s="352"/>
      <c r="S168" s="352"/>
      <c r="T168" s="352"/>
      <c r="U168" s="352"/>
      <c r="V168" s="352"/>
      <c r="W168" s="352"/>
      <c r="X168" s="338"/>
      <c r="Y168" s="338"/>
      <c r="Z168" s="338"/>
      <c r="AA168" s="338"/>
      <c r="AB168" s="338"/>
      <c r="AC168" s="338"/>
      <c r="AD168" s="338"/>
      <c r="AE168" s="352"/>
    </row>
    <row r="169" spans="1:31" x14ac:dyDescent="0.35">
      <c r="A169" s="353"/>
      <c r="B169" s="352"/>
      <c r="C169" s="352"/>
      <c r="D169" s="352"/>
      <c r="E169" s="352"/>
      <c r="F169" s="352"/>
      <c r="G169" s="352"/>
      <c r="H169" s="352"/>
      <c r="I169" s="352"/>
      <c r="J169" s="352"/>
      <c r="K169" s="352"/>
      <c r="L169" s="352"/>
      <c r="M169" s="352"/>
      <c r="N169" s="352"/>
      <c r="O169" s="352"/>
      <c r="P169" s="352"/>
      <c r="Q169" s="352"/>
      <c r="R169" s="352"/>
      <c r="S169" s="352"/>
      <c r="T169" s="352"/>
      <c r="U169" s="352"/>
      <c r="V169" s="352"/>
      <c r="W169" s="352"/>
      <c r="X169" s="338"/>
      <c r="Y169" s="338"/>
      <c r="Z169" s="338"/>
      <c r="AA169" s="338"/>
      <c r="AB169" s="338"/>
      <c r="AC169" s="338"/>
      <c r="AD169" s="338"/>
      <c r="AE169" s="352"/>
    </row>
    <row r="170" spans="1:31" x14ac:dyDescent="0.35">
      <c r="A170" s="353"/>
      <c r="B170" s="352"/>
      <c r="C170" s="352"/>
      <c r="D170" s="352"/>
      <c r="E170" s="352"/>
      <c r="F170" s="352"/>
      <c r="G170" s="352"/>
      <c r="H170" s="352"/>
      <c r="I170" s="352"/>
      <c r="J170" s="352"/>
      <c r="K170" s="352"/>
      <c r="L170" s="352"/>
      <c r="M170" s="352"/>
      <c r="N170" s="352"/>
      <c r="O170" s="352"/>
      <c r="P170" s="352"/>
      <c r="Q170" s="352"/>
      <c r="R170" s="352"/>
      <c r="S170" s="352"/>
      <c r="T170" s="352"/>
      <c r="U170" s="352"/>
      <c r="V170" s="352"/>
      <c r="W170" s="352"/>
      <c r="X170" s="338"/>
      <c r="Y170" s="338"/>
      <c r="Z170" s="338"/>
      <c r="AA170" s="338"/>
      <c r="AB170" s="338"/>
      <c r="AC170" s="338"/>
      <c r="AD170" s="338"/>
      <c r="AE170" s="352"/>
    </row>
    <row r="171" spans="1:31" x14ac:dyDescent="0.35">
      <c r="A171" s="353"/>
      <c r="B171" s="352"/>
      <c r="C171" s="352"/>
      <c r="D171" s="352"/>
      <c r="E171" s="352"/>
      <c r="F171" s="352"/>
      <c r="G171" s="352"/>
      <c r="H171" s="352"/>
      <c r="I171" s="352"/>
      <c r="J171" s="352"/>
      <c r="K171" s="352"/>
      <c r="L171" s="352"/>
      <c r="M171" s="352"/>
      <c r="N171" s="352"/>
      <c r="O171" s="352"/>
      <c r="P171" s="352"/>
      <c r="Q171" s="352"/>
      <c r="R171" s="352"/>
      <c r="S171" s="352"/>
      <c r="T171" s="352"/>
      <c r="U171" s="352"/>
      <c r="V171" s="352"/>
      <c r="W171" s="352"/>
      <c r="X171" s="338"/>
      <c r="Y171" s="338"/>
      <c r="Z171" s="338"/>
      <c r="AA171" s="338"/>
      <c r="AB171" s="338"/>
      <c r="AC171" s="338"/>
      <c r="AD171" s="338"/>
      <c r="AE171" s="352"/>
    </row>
    <row r="172" spans="1:31" x14ac:dyDescent="0.35">
      <c r="A172" s="353"/>
      <c r="B172" s="352"/>
      <c r="C172" s="352"/>
      <c r="D172" s="352"/>
      <c r="E172" s="352"/>
      <c r="F172" s="352"/>
      <c r="G172" s="352"/>
      <c r="H172" s="352"/>
      <c r="I172" s="352"/>
      <c r="J172" s="352"/>
      <c r="K172" s="352"/>
      <c r="L172" s="352"/>
      <c r="M172" s="352"/>
      <c r="N172" s="352"/>
      <c r="O172" s="352"/>
      <c r="P172" s="352"/>
      <c r="Q172" s="352"/>
      <c r="R172" s="352"/>
      <c r="S172" s="352"/>
      <c r="T172" s="352"/>
      <c r="U172" s="352"/>
      <c r="V172" s="352"/>
      <c r="W172" s="352"/>
      <c r="X172" s="338"/>
      <c r="Y172" s="338"/>
      <c r="Z172" s="338"/>
      <c r="AA172" s="338"/>
      <c r="AB172" s="338"/>
      <c r="AC172" s="338"/>
      <c r="AD172" s="338"/>
      <c r="AE172" s="352"/>
    </row>
    <row r="173" spans="1:31" x14ac:dyDescent="0.35">
      <c r="A173" s="353"/>
      <c r="B173" s="352"/>
      <c r="C173" s="352"/>
      <c r="D173" s="352"/>
      <c r="E173" s="352"/>
      <c r="F173" s="352"/>
      <c r="G173" s="352"/>
      <c r="H173" s="352"/>
      <c r="I173" s="352"/>
      <c r="J173" s="352"/>
      <c r="K173" s="352"/>
      <c r="L173" s="352"/>
      <c r="M173" s="352"/>
      <c r="N173" s="352"/>
      <c r="O173" s="352"/>
      <c r="P173" s="352"/>
      <c r="Q173" s="352"/>
      <c r="R173" s="352"/>
      <c r="S173" s="352"/>
      <c r="T173" s="352"/>
      <c r="U173" s="352"/>
      <c r="V173" s="352"/>
      <c r="W173" s="352"/>
      <c r="X173" s="338"/>
      <c r="Y173" s="338"/>
      <c r="Z173" s="338"/>
      <c r="AA173" s="338"/>
      <c r="AB173" s="338"/>
      <c r="AC173" s="338"/>
      <c r="AD173" s="338"/>
      <c r="AE173" s="352"/>
    </row>
    <row r="174" spans="1:31" x14ac:dyDescent="0.35">
      <c r="A174" s="353"/>
      <c r="B174" s="352"/>
      <c r="C174" s="352"/>
      <c r="D174" s="352"/>
      <c r="E174" s="352"/>
      <c r="F174" s="352"/>
      <c r="G174" s="352"/>
      <c r="H174" s="352"/>
      <c r="I174" s="352"/>
      <c r="J174" s="352"/>
      <c r="K174" s="352"/>
      <c r="L174" s="352"/>
      <c r="M174" s="352"/>
      <c r="N174" s="352"/>
      <c r="O174" s="352"/>
      <c r="P174" s="352"/>
      <c r="Q174" s="352"/>
      <c r="R174" s="352"/>
      <c r="S174" s="352"/>
      <c r="T174" s="352"/>
      <c r="U174" s="352"/>
      <c r="V174" s="352"/>
      <c r="W174" s="352"/>
      <c r="X174" s="338"/>
      <c r="Y174" s="338"/>
      <c r="Z174" s="338"/>
      <c r="AA174" s="338"/>
      <c r="AB174" s="338"/>
      <c r="AC174" s="338"/>
      <c r="AD174" s="338"/>
      <c r="AE174" s="352"/>
    </row>
    <row r="175" spans="1:31" x14ac:dyDescent="0.35">
      <c r="A175" s="353"/>
      <c r="B175" s="352"/>
      <c r="C175" s="352"/>
      <c r="D175" s="352"/>
      <c r="E175" s="352"/>
      <c r="F175" s="352"/>
      <c r="G175" s="352"/>
      <c r="H175" s="352"/>
      <c r="I175" s="352"/>
      <c r="J175" s="352"/>
      <c r="K175" s="352"/>
      <c r="L175" s="352"/>
      <c r="M175" s="352"/>
      <c r="N175" s="352"/>
      <c r="O175" s="352"/>
      <c r="P175" s="352"/>
      <c r="Q175" s="352"/>
      <c r="R175" s="352"/>
      <c r="S175" s="352"/>
      <c r="T175" s="352"/>
      <c r="U175" s="352"/>
      <c r="V175" s="352"/>
      <c r="W175" s="352"/>
      <c r="X175" s="338"/>
      <c r="Y175" s="338"/>
      <c r="Z175" s="338"/>
      <c r="AA175" s="338"/>
      <c r="AB175" s="338"/>
      <c r="AC175" s="338"/>
      <c r="AD175" s="338"/>
      <c r="AE175" s="352"/>
    </row>
    <row r="176" spans="1:31" x14ac:dyDescent="0.35">
      <c r="A176" s="353"/>
      <c r="B176" s="352"/>
      <c r="C176" s="352"/>
      <c r="D176" s="352"/>
      <c r="E176" s="352"/>
      <c r="F176" s="352"/>
      <c r="G176" s="352"/>
      <c r="H176" s="352"/>
      <c r="I176" s="352"/>
      <c r="J176" s="352"/>
      <c r="K176" s="352"/>
      <c r="L176" s="352"/>
      <c r="M176" s="352"/>
      <c r="N176" s="352"/>
      <c r="O176" s="352"/>
      <c r="P176" s="352"/>
      <c r="Q176" s="352"/>
      <c r="R176" s="352"/>
      <c r="S176" s="352"/>
      <c r="T176" s="352"/>
      <c r="U176" s="352"/>
      <c r="V176" s="352"/>
      <c r="W176" s="352"/>
      <c r="X176" s="338"/>
      <c r="Y176" s="338"/>
      <c r="Z176" s="338"/>
      <c r="AA176" s="338"/>
      <c r="AB176" s="338"/>
      <c r="AC176" s="338"/>
      <c r="AD176" s="338"/>
      <c r="AE176" s="352"/>
    </row>
    <row r="177" spans="1:31" x14ac:dyDescent="0.35">
      <c r="A177" s="353"/>
      <c r="B177" s="352"/>
      <c r="C177" s="352"/>
      <c r="D177" s="352"/>
      <c r="E177" s="352"/>
      <c r="F177" s="352"/>
      <c r="G177" s="352"/>
      <c r="H177" s="352"/>
      <c r="I177" s="352"/>
      <c r="J177" s="352"/>
      <c r="K177" s="352"/>
      <c r="L177" s="352"/>
      <c r="M177" s="352"/>
      <c r="N177" s="352"/>
      <c r="O177" s="352"/>
      <c r="P177" s="352"/>
      <c r="Q177" s="352"/>
      <c r="R177" s="352"/>
      <c r="S177" s="352"/>
      <c r="T177" s="352"/>
      <c r="U177" s="352"/>
      <c r="V177" s="352"/>
      <c r="W177" s="352"/>
      <c r="X177" s="338"/>
      <c r="Y177" s="338"/>
      <c r="Z177" s="338"/>
      <c r="AA177" s="338"/>
      <c r="AB177" s="338"/>
      <c r="AC177" s="338"/>
      <c r="AD177" s="338"/>
      <c r="AE177" s="352"/>
    </row>
    <row r="178" spans="1:31" x14ac:dyDescent="0.35">
      <c r="A178" s="353"/>
      <c r="B178" s="352"/>
      <c r="C178" s="352"/>
      <c r="D178" s="352"/>
      <c r="E178" s="352"/>
      <c r="F178" s="352"/>
      <c r="G178" s="352"/>
      <c r="H178" s="352"/>
      <c r="I178" s="352"/>
      <c r="J178" s="352"/>
      <c r="K178" s="352"/>
      <c r="L178" s="352"/>
      <c r="M178" s="352"/>
      <c r="N178" s="352"/>
      <c r="O178" s="352"/>
      <c r="P178" s="352"/>
      <c r="Q178" s="352"/>
      <c r="R178" s="352"/>
      <c r="S178" s="352"/>
      <c r="T178" s="352"/>
      <c r="U178" s="352"/>
      <c r="V178" s="352"/>
      <c r="W178" s="352"/>
      <c r="X178" s="338"/>
      <c r="Y178" s="338"/>
      <c r="Z178" s="338"/>
      <c r="AA178" s="338"/>
      <c r="AB178" s="338"/>
      <c r="AC178" s="338"/>
      <c r="AD178" s="338"/>
      <c r="AE178" s="352"/>
    </row>
    <row r="179" spans="1:31" x14ac:dyDescent="0.35">
      <c r="A179" s="353"/>
      <c r="B179" s="352"/>
      <c r="C179" s="352"/>
      <c r="D179" s="352"/>
      <c r="E179" s="352"/>
      <c r="F179" s="352"/>
      <c r="G179" s="352"/>
      <c r="H179" s="352"/>
      <c r="I179" s="352"/>
      <c r="J179" s="352"/>
      <c r="K179" s="352"/>
      <c r="L179" s="352"/>
      <c r="M179" s="352"/>
      <c r="N179" s="352"/>
      <c r="O179" s="352"/>
      <c r="P179" s="352"/>
      <c r="Q179" s="352"/>
      <c r="R179" s="352"/>
      <c r="S179" s="352"/>
      <c r="T179" s="352"/>
      <c r="U179" s="352"/>
      <c r="V179" s="352"/>
      <c r="W179" s="352"/>
      <c r="X179" s="338"/>
      <c r="Y179" s="338"/>
      <c r="Z179" s="338"/>
      <c r="AA179" s="338"/>
      <c r="AB179" s="338"/>
      <c r="AC179" s="338"/>
      <c r="AD179" s="338"/>
      <c r="AE179" s="352"/>
    </row>
    <row r="180" spans="1:31" x14ac:dyDescent="0.35">
      <c r="A180" s="353"/>
      <c r="B180" s="352"/>
      <c r="C180" s="352"/>
      <c r="D180" s="352"/>
      <c r="E180" s="352"/>
      <c r="F180" s="352"/>
      <c r="G180" s="352"/>
      <c r="H180" s="352"/>
      <c r="I180" s="352"/>
      <c r="J180" s="352"/>
      <c r="K180" s="352"/>
      <c r="L180" s="352"/>
      <c r="M180" s="352"/>
      <c r="N180" s="352"/>
      <c r="O180" s="352"/>
      <c r="P180" s="352"/>
      <c r="Q180" s="352"/>
      <c r="R180" s="352"/>
      <c r="S180" s="352"/>
      <c r="T180" s="352"/>
      <c r="U180" s="352"/>
      <c r="V180" s="352"/>
      <c r="W180" s="352"/>
      <c r="X180" s="338"/>
      <c r="Y180" s="338"/>
      <c r="Z180" s="338"/>
      <c r="AA180" s="338"/>
      <c r="AB180" s="338"/>
      <c r="AC180" s="338"/>
      <c r="AD180" s="338"/>
      <c r="AE180" s="352"/>
    </row>
    <row r="181" spans="1:31" x14ac:dyDescent="0.35">
      <c r="A181" s="353"/>
      <c r="B181" s="352"/>
      <c r="C181" s="352"/>
      <c r="D181" s="352"/>
      <c r="E181" s="352"/>
      <c r="F181" s="352"/>
      <c r="G181" s="352"/>
      <c r="H181" s="352"/>
      <c r="I181" s="352"/>
      <c r="J181" s="352"/>
      <c r="K181" s="352"/>
      <c r="L181" s="352"/>
      <c r="M181" s="352"/>
      <c r="N181" s="352"/>
      <c r="O181" s="352"/>
      <c r="P181" s="352"/>
      <c r="Q181" s="352"/>
      <c r="R181" s="352"/>
      <c r="S181" s="352"/>
      <c r="T181" s="352"/>
      <c r="U181" s="352"/>
      <c r="V181" s="352"/>
      <c r="W181" s="352"/>
      <c r="X181" s="338"/>
      <c r="Y181" s="338"/>
      <c r="Z181" s="338"/>
      <c r="AA181" s="338"/>
      <c r="AB181" s="338"/>
      <c r="AC181" s="338"/>
      <c r="AD181" s="338"/>
      <c r="AE181" s="352"/>
    </row>
    <row r="182" spans="1:31" x14ac:dyDescent="0.35">
      <c r="A182" s="353"/>
      <c r="B182" s="352"/>
      <c r="C182" s="352"/>
      <c r="D182" s="352"/>
      <c r="E182" s="352"/>
      <c r="F182" s="352"/>
      <c r="G182" s="352"/>
      <c r="H182" s="352"/>
      <c r="I182" s="352"/>
      <c r="J182" s="352"/>
      <c r="K182" s="352"/>
      <c r="L182" s="352"/>
      <c r="M182" s="352"/>
      <c r="N182" s="352"/>
      <c r="O182" s="352"/>
      <c r="P182" s="352"/>
      <c r="Q182" s="352"/>
      <c r="R182" s="352"/>
      <c r="S182" s="352"/>
      <c r="T182" s="352"/>
      <c r="U182" s="352"/>
      <c r="V182" s="352"/>
      <c r="W182" s="352"/>
      <c r="X182" s="338"/>
      <c r="Y182" s="338"/>
      <c r="Z182" s="338"/>
      <c r="AA182" s="338"/>
      <c r="AB182" s="338"/>
      <c r="AC182" s="338"/>
      <c r="AD182" s="338"/>
      <c r="AE182" s="352"/>
    </row>
    <row r="183" spans="1:31" x14ac:dyDescent="0.35">
      <c r="A183" s="353"/>
      <c r="B183" s="352"/>
      <c r="C183" s="352"/>
      <c r="D183" s="352"/>
      <c r="E183" s="352"/>
      <c r="F183" s="352"/>
      <c r="G183" s="352"/>
      <c r="H183" s="352"/>
      <c r="I183" s="352"/>
      <c r="J183" s="352"/>
      <c r="K183" s="352"/>
      <c r="L183" s="352"/>
      <c r="M183" s="352"/>
      <c r="N183" s="352"/>
      <c r="O183" s="352"/>
      <c r="P183" s="352"/>
      <c r="Q183" s="352"/>
      <c r="R183" s="352"/>
      <c r="S183" s="352"/>
      <c r="T183" s="352"/>
      <c r="U183" s="352"/>
      <c r="V183" s="352"/>
      <c r="W183" s="352"/>
      <c r="X183" s="338"/>
      <c r="Y183" s="338"/>
      <c r="Z183" s="338"/>
      <c r="AA183" s="338"/>
      <c r="AB183" s="338"/>
      <c r="AC183" s="338"/>
      <c r="AD183" s="338"/>
      <c r="AE183" s="352"/>
    </row>
    <row r="184" spans="1:31" x14ac:dyDescent="0.35">
      <c r="A184" s="353"/>
      <c r="B184" s="352"/>
      <c r="C184" s="352"/>
      <c r="D184" s="352"/>
      <c r="E184" s="352"/>
      <c r="F184" s="352"/>
      <c r="G184" s="352"/>
      <c r="H184" s="352"/>
      <c r="I184" s="352"/>
      <c r="J184" s="352"/>
      <c r="K184" s="352"/>
      <c r="L184" s="352"/>
      <c r="M184" s="352"/>
      <c r="N184" s="352"/>
      <c r="O184" s="352"/>
      <c r="P184" s="352"/>
      <c r="Q184" s="352"/>
      <c r="R184" s="352"/>
      <c r="S184" s="352"/>
      <c r="T184" s="352"/>
      <c r="U184" s="352"/>
      <c r="V184" s="352"/>
      <c r="W184" s="352"/>
      <c r="X184" s="338"/>
      <c r="Y184" s="338"/>
      <c r="Z184" s="338"/>
      <c r="AA184" s="338"/>
      <c r="AB184" s="338"/>
      <c r="AC184" s="338"/>
      <c r="AD184" s="338"/>
      <c r="AE184" s="352"/>
    </row>
    <row r="185" spans="1:31" x14ac:dyDescent="0.35">
      <c r="A185" s="353"/>
      <c r="B185" s="352"/>
      <c r="C185" s="352"/>
      <c r="D185" s="352"/>
      <c r="E185" s="352"/>
      <c r="F185" s="352"/>
      <c r="G185" s="352"/>
      <c r="H185" s="352"/>
      <c r="I185" s="352"/>
      <c r="J185" s="352"/>
      <c r="K185" s="352"/>
      <c r="L185" s="352"/>
      <c r="M185" s="352"/>
      <c r="N185" s="352"/>
      <c r="O185" s="352"/>
      <c r="P185" s="352"/>
      <c r="Q185" s="352"/>
      <c r="R185" s="352"/>
      <c r="S185" s="352"/>
      <c r="T185" s="352"/>
      <c r="U185" s="352"/>
      <c r="V185" s="352"/>
      <c r="W185" s="352"/>
      <c r="X185" s="338"/>
      <c r="Y185" s="338"/>
      <c r="Z185" s="338"/>
      <c r="AA185" s="338"/>
      <c r="AB185" s="338"/>
      <c r="AC185" s="338"/>
      <c r="AD185" s="338"/>
      <c r="AE185" s="352"/>
    </row>
    <row r="186" spans="1:31" x14ac:dyDescent="0.35">
      <c r="A186" s="353"/>
      <c r="B186" s="352"/>
      <c r="C186" s="352"/>
      <c r="D186" s="352"/>
      <c r="E186" s="352"/>
      <c r="F186" s="352"/>
      <c r="G186" s="352"/>
      <c r="H186" s="352"/>
      <c r="I186" s="352"/>
      <c r="J186" s="352"/>
      <c r="K186" s="352"/>
      <c r="L186" s="352"/>
      <c r="M186" s="352"/>
      <c r="N186" s="352"/>
      <c r="O186" s="352"/>
      <c r="P186" s="352"/>
      <c r="Q186" s="352"/>
      <c r="R186" s="352"/>
      <c r="S186" s="352"/>
      <c r="T186" s="352"/>
      <c r="U186" s="352"/>
      <c r="V186" s="352"/>
      <c r="W186" s="352"/>
      <c r="X186" s="338"/>
      <c r="Y186" s="338"/>
      <c r="Z186" s="338"/>
      <c r="AA186" s="338"/>
      <c r="AB186" s="338"/>
      <c r="AC186" s="338"/>
      <c r="AD186" s="338"/>
      <c r="AE186" s="352"/>
    </row>
    <row r="187" spans="1:31" x14ac:dyDescent="0.35">
      <c r="A187" s="353"/>
      <c r="B187" s="352"/>
      <c r="C187" s="352"/>
      <c r="D187" s="352"/>
      <c r="E187" s="352"/>
      <c r="F187" s="352"/>
      <c r="G187" s="352"/>
      <c r="H187" s="352"/>
      <c r="I187" s="352"/>
      <c r="J187" s="352"/>
      <c r="K187" s="352"/>
      <c r="L187" s="352"/>
      <c r="M187" s="352"/>
      <c r="N187" s="352"/>
      <c r="O187" s="352"/>
      <c r="P187" s="352"/>
      <c r="Q187" s="352"/>
      <c r="R187" s="352"/>
      <c r="S187" s="352"/>
      <c r="T187" s="352"/>
      <c r="U187" s="352"/>
      <c r="V187" s="352"/>
      <c r="W187" s="352"/>
      <c r="X187" s="338"/>
      <c r="Y187" s="338"/>
      <c r="Z187" s="338"/>
      <c r="AA187" s="338"/>
      <c r="AB187" s="338"/>
      <c r="AC187" s="338"/>
      <c r="AD187" s="338"/>
      <c r="AE187" s="352"/>
    </row>
    <row r="188" spans="1:31" x14ac:dyDescent="0.35">
      <c r="A188" s="353"/>
      <c r="B188" s="352"/>
      <c r="C188" s="352"/>
      <c r="D188" s="352"/>
      <c r="E188" s="352"/>
      <c r="F188" s="352"/>
      <c r="G188" s="352"/>
      <c r="H188" s="352"/>
      <c r="I188" s="352"/>
      <c r="J188" s="352"/>
      <c r="K188" s="352"/>
      <c r="L188" s="352"/>
      <c r="M188" s="352"/>
      <c r="N188" s="352"/>
      <c r="O188" s="352"/>
      <c r="P188" s="352"/>
      <c r="Q188" s="352"/>
      <c r="R188" s="352"/>
      <c r="S188" s="352"/>
      <c r="T188" s="352"/>
      <c r="U188" s="352"/>
      <c r="V188" s="352"/>
      <c r="W188" s="352"/>
      <c r="X188" s="338"/>
      <c r="Y188" s="338"/>
      <c r="Z188" s="338"/>
      <c r="AA188" s="338"/>
      <c r="AB188" s="338"/>
      <c r="AC188" s="338"/>
      <c r="AD188" s="338"/>
      <c r="AE188" s="352"/>
    </row>
    <row r="189" spans="1:31" x14ac:dyDescent="0.35">
      <c r="A189" s="353"/>
      <c r="B189" s="352"/>
      <c r="C189" s="352"/>
      <c r="D189" s="352"/>
      <c r="E189" s="352"/>
      <c r="F189" s="352"/>
      <c r="G189" s="352"/>
      <c r="H189" s="352"/>
      <c r="I189" s="352"/>
      <c r="J189" s="352"/>
      <c r="K189" s="352"/>
      <c r="L189" s="352"/>
      <c r="M189" s="352"/>
      <c r="N189" s="352"/>
      <c r="O189" s="352"/>
      <c r="P189" s="352"/>
      <c r="Q189" s="352"/>
      <c r="R189" s="352"/>
      <c r="S189" s="352"/>
      <c r="T189" s="352"/>
      <c r="U189" s="352"/>
      <c r="V189" s="352"/>
      <c r="W189" s="352"/>
      <c r="X189" s="338"/>
      <c r="Y189" s="338"/>
      <c r="Z189" s="338"/>
      <c r="AA189" s="338"/>
      <c r="AB189" s="338"/>
      <c r="AC189" s="338"/>
      <c r="AD189" s="338"/>
      <c r="AE189" s="352"/>
    </row>
    <row r="190" spans="1:31" x14ac:dyDescent="0.35">
      <c r="A190" s="353"/>
      <c r="B190" s="352"/>
      <c r="C190" s="352"/>
      <c r="D190" s="352"/>
      <c r="E190" s="352"/>
      <c r="F190" s="352"/>
      <c r="G190" s="352"/>
      <c r="H190" s="352"/>
      <c r="I190" s="352"/>
      <c r="J190" s="352"/>
      <c r="K190" s="352"/>
      <c r="L190" s="352"/>
      <c r="M190" s="352"/>
      <c r="N190" s="352"/>
      <c r="O190" s="352"/>
      <c r="P190" s="352"/>
      <c r="Q190" s="352"/>
      <c r="R190" s="352"/>
      <c r="S190" s="352"/>
      <c r="T190" s="352"/>
      <c r="U190" s="352"/>
      <c r="V190" s="352"/>
      <c r="W190" s="352"/>
      <c r="X190" s="338"/>
      <c r="Y190" s="338"/>
      <c r="Z190" s="338"/>
      <c r="AA190" s="338"/>
      <c r="AB190" s="338"/>
      <c r="AC190" s="338"/>
      <c r="AD190" s="338"/>
      <c r="AE190" s="352"/>
    </row>
    <row r="191" spans="1:31" x14ac:dyDescent="0.35">
      <c r="A191" s="353"/>
      <c r="B191" s="352"/>
      <c r="C191" s="352"/>
      <c r="D191" s="352"/>
      <c r="E191" s="352"/>
      <c r="F191" s="352"/>
      <c r="G191" s="352"/>
      <c r="H191" s="352"/>
      <c r="I191" s="352"/>
      <c r="J191" s="352"/>
      <c r="K191" s="352"/>
      <c r="L191" s="352"/>
      <c r="M191" s="352"/>
      <c r="N191" s="352"/>
      <c r="O191" s="352"/>
      <c r="P191" s="352"/>
      <c r="Q191" s="352"/>
      <c r="R191" s="352"/>
      <c r="S191" s="352"/>
      <c r="T191" s="352"/>
      <c r="U191" s="352"/>
      <c r="V191" s="352"/>
      <c r="W191" s="352"/>
      <c r="X191" s="338"/>
      <c r="Y191" s="338"/>
      <c r="Z191" s="338"/>
      <c r="AA191" s="338"/>
      <c r="AB191" s="338"/>
      <c r="AC191" s="338"/>
      <c r="AD191" s="338"/>
      <c r="AE191" s="352"/>
    </row>
    <row r="192" spans="1:31" x14ac:dyDescent="0.35">
      <c r="A192" s="353"/>
      <c r="B192" s="352"/>
      <c r="C192" s="352"/>
      <c r="D192" s="352"/>
      <c r="E192" s="352"/>
      <c r="F192" s="352"/>
      <c r="G192" s="352"/>
      <c r="H192" s="352"/>
      <c r="I192" s="352"/>
      <c r="J192" s="352"/>
      <c r="K192" s="352"/>
      <c r="L192" s="352"/>
      <c r="M192" s="352"/>
      <c r="N192" s="352"/>
      <c r="O192" s="352"/>
      <c r="P192" s="352"/>
      <c r="Q192" s="352"/>
      <c r="R192" s="352"/>
      <c r="S192" s="352"/>
      <c r="T192" s="352"/>
      <c r="U192" s="352"/>
      <c r="V192" s="352"/>
      <c r="W192" s="352"/>
      <c r="X192" s="338"/>
      <c r="Y192" s="338"/>
      <c r="Z192" s="338"/>
      <c r="AA192" s="338"/>
      <c r="AB192" s="338"/>
      <c r="AC192" s="338"/>
      <c r="AD192" s="338"/>
      <c r="AE192" s="352"/>
    </row>
    <row r="193" spans="1:31" x14ac:dyDescent="0.35">
      <c r="A193" s="353"/>
      <c r="B193" s="352"/>
      <c r="C193" s="352"/>
      <c r="D193" s="352"/>
      <c r="E193" s="352"/>
      <c r="F193" s="352"/>
      <c r="G193" s="352"/>
      <c r="H193" s="352"/>
      <c r="I193" s="352"/>
      <c r="J193" s="352"/>
      <c r="K193" s="352"/>
      <c r="L193" s="352"/>
      <c r="M193" s="352"/>
      <c r="N193" s="352"/>
      <c r="O193" s="352"/>
      <c r="P193" s="352"/>
      <c r="Q193" s="352"/>
      <c r="R193" s="352"/>
      <c r="S193" s="352"/>
      <c r="T193" s="352"/>
      <c r="U193" s="352"/>
      <c r="V193" s="352"/>
      <c r="W193" s="352"/>
      <c r="X193" s="338"/>
      <c r="Y193" s="338"/>
      <c r="Z193" s="338"/>
      <c r="AA193" s="338"/>
      <c r="AB193" s="338"/>
      <c r="AC193" s="338"/>
      <c r="AD193" s="338"/>
      <c r="AE193" s="352"/>
    </row>
    <row r="194" spans="1:31" x14ac:dyDescent="0.35">
      <c r="A194" s="353"/>
      <c r="B194" s="352"/>
      <c r="C194" s="352"/>
      <c r="D194" s="352"/>
      <c r="E194" s="352"/>
      <c r="F194" s="352"/>
      <c r="G194" s="352"/>
      <c r="H194" s="352"/>
      <c r="I194" s="352"/>
      <c r="J194" s="352"/>
      <c r="K194" s="352"/>
      <c r="L194" s="352"/>
      <c r="M194" s="352"/>
      <c r="N194" s="352"/>
      <c r="O194" s="352"/>
      <c r="P194" s="352"/>
      <c r="Q194" s="352"/>
      <c r="R194" s="352"/>
      <c r="S194" s="352"/>
      <c r="T194" s="352"/>
      <c r="U194" s="352"/>
      <c r="V194" s="352"/>
      <c r="W194" s="352"/>
      <c r="X194" s="338"/>
      <c r="Y194" s="338"/>
      <c r="Z194" s="338"/>
      <c r="AA194" s="338"/>
      <c r="AB194" s="338"/>
      <c r="AC194" s="338"/>
      <c r="AD194" s="338"/>
      <c r="AE194" s="352"/>
    </row>
    <row r="195" spans="1:31" x14ac:dyDescent="0.35">
      <c r="A195" s="353"/>
      <c r="B195" s="352"/>
      <c r="C195" s="352"/>
      <c r="D195" s="352"/>
      <c r="E195" s="352"/>
      <c r="F195" s="352"/>
      <c r="G195" s="352"/>
      <c r="H195" s="352"/>
      <c r="I195" s="352"/>
      <c r="J195" s="352"/>
      <c r="K195" s="352"/>
      <c r="L195" s="352"/>
      <c r="M195" s="352"/>
      <c r="N195" s="352"/>
      <c r="O195" s="352"/>
      <c r="P195" s="352"/>
      <c r="Q195" s="352"/>
      <c r="R195" s="352"/>
      <c r="S195" s="352"/>
      <c r="T195" s="352"/>
      <c r="U195" s="352"/>
      <c r="V195" s="352"/>
      <c r="W195" s="352"/>
      <c r="X195" s="338"/>
      <c r="Y195" s="338"/>
      <c r="Z195" s="338"/>
      <c r="AA195" s="338"/>
      <c r="AB195" s="338"/>
      <c r="AC195" s="338"/>
      <c r="AD195" s="338"/>
      <c r="AE195" s="352"/>
    </row>
    <row r="196" spans="1:31" x14ac:dyDescent="0.35">
      <c r="A196" s="353"/>
      <c r="B196" s="352"/>
      <c r="C196" s="352"/>
      <c r="D196" s="352"/>
      <c r="E196" s="352"/>
      <c r="F196" s="352"/>
      <c r="G196" s="352"/>
      <c r="H196" s="352"/>
      <c r="I196" s="352"/>
      <c r="J196" s="352"/>
      <c r="K196" s="352"/>
      <c r="L196" s="352"/>
      <c r="M196" s="352"/>
      <c r="N196" s="352"/>
      <c r="O196" s="352"/>
      <c r="P196" s="352"/>
      <c r="Q196" s="352"/>
      <c r="R196" s="352"/>
      <c r="S196" s="352"/>
      <c r="T196" s="352"/>
      <c r="U196" s="352"/>
      <c r="V196" s="352"/>
      <c r="W196" s="352"/>
      <c r="X196" s="338"/>
      <c r="Y196" s="338"/>
      <c r="Z196" s="338"/>
      <c r="AA196" s="338"/>
      <c r="AB196" s="338"/>
      <c r="AC196" s="338"/>
      <c r="AD196" s="338"/>
      <c r="AE196" s="352"/>
    </row>
    <row r="197" spans="1:31" x14ac:dyDescent="0.35">
      <c r="A197" s="353"/>
      <c r="B197" s="352"/>
      <c r="C197" s="352"/>
      <c r="D197" s="352"/>
      <c r="E197" s="352"/>
      <c r="F197" s="352"/>
      <c r="G197" s="352"/>
      <c r="H197" s="352"/>
      <c r="I197" s="352"/>
      <c r="J197" s="352"/>
      <c r="K197" s="352"/>
      <c r="L197" s="352"/>
      <c r="M197" s="352"/>
      <c r="N197" s="352"/>
      <c r="O197" s="352"/>
      <c r="P197" s="352"/>
      <c r="Q197" s="352"/>
      <c r="R197" s="352"/>
      <c r="S197" s="352"/>
      <c r="T197" s="352"/>
      <c r="U197" s="352"/>
      <c r="V197" s="352"/>
      <c r="W197" s="352"/>
      <c r="X197" s="338"/>
      <c r="Y197" s="338"/>
      <c r="Z197" s="338"/>
      <c r="AA197" s="338"/>
      <c r="AB197" s="338"/>
      <c r="AC197" s="338"/>
      <c r="AD197" s="338"/>
      <c r="AE197" s="352"/>
    </row>
    <row r="198" spans="1:31" x14ac:dyDescent="0.35">
      <c r="A198" s="353"/>
      <c r="B198" s="352"/>
      <c r="C198" s="352"/>
      <c r="D198" s="352"/>
      <c r="E198" s="352"/>
      <c r="F198" s="352"/>
      <c r="G198" s="352"/>
      <c r="H198" s="352"/>
      <c r="I198" s="352"/>
      <c r="J198" s="352"/>
      <c r="K198" s="352"/>
      <c r="L198" s="352"/>
      <c r="M198" s="352"/>
      <c r="N198" s="352"/>
      <c r="O198" s="352"/>
      <c r="P198" s="352"/>
      <c r="Q198" s="352"/>
      <c r="R198" s="352"/>
      <c r="S198" s="352"/>
      <c r="T198" s="352"/>
      <c r="U198" s="352"/>
      <c r="V198" s="352"/>
      <c r="W198" s="352"/>
      <c r="X198" s="338"/>
      <c r="Y198" s="338"/>
      <c r="Z198" s="338"/>
      <c r="AA198" s="338"/>
      <c r="AB198" s="338"/>
      <c r="AC198" s="338"/>
      <c r="AD198" s="338"/>
      <c r="AE198" s="352"/>
    </row>
    <row r="199" spans="1:31" x14ac:dyDescent="0.35">
      <c r="A199" s="353"/>
      <c r="B199" s="352"/>
      <c r="C199" s="352"/>
      <c r="D199" s="352"/>
      <c r="E199" s="352"/>
      <c r="F199" s="352"/>
      <c r="G199" s="352"/>
      <c r="H199" s="352"/>
      <c r="I199" s="352"/>
      <c r="J199" s="352"/>
      <c r="K199" s="352"/>
      <c r="L199" s="352"/>
      <c r="M199" s="352"/>
      <c r="N199" s="352"/>
      <c r="O199" s="352"/>
      <c r="P199" s="352"/>
      <c r="Q199" s="352"/>
      <c r="R199" s="352"/>
      <c r="S199" s="352"/>
      <c r="T199" s="352"/>
      <c r="U199" s="352"/>
      <c r="V199" s="352"/>
      <c r="W199" s="352"/>
      <c r="X199" s="338"/>
      <c r="Y199" s="338"/>
      <c r="Z199" s="338"/>
      <c r="AA199" s="338"/>
      <c r="AB199" s="338"/>
      <c r="AC199" s="338"/>
      <c r="AD199" s="338"/>
      <c r="AE199" s="352"/>
    </row>
    <row r="200" spans="1:31" x14ac:dyDescent="0.35">
      <c r="A200" s="353"/>
      <c r="B200" s="352"/>
      <c r="C200" s="352"/>
      <c r="D200" s="352"/>
      <c r="E200" s="352"/>
      <c r="F200" s="352"/>
      <c r="G200" s="352"/>
      <c r="H200" s="352"/>
      <c r="I200" s="352"/>
      <c r="J200" s="352"/>
      <c r="K200" s="352"/>
      <c r="L200" s="352"/>
      <c r="M200" s="352"/>
      <c r="N200" s="352"/>
      <c r="O200" s="352"/>
      <c r="P200" s="352"/>
      <c r="Q200" s="352"/>
      <c r="R200" s="352"/>
      <c r="S200" s="352"/>
      <c r="T200" s="352"/>
      <c r="U200" s="352"/>
      <c r="V200" s="352"/>
      <c r="W200" s="352"/>
      <c r="X200" s="338"/>
      <c r="Y200" s="338"/>
      <c r="Z200" s="338"/>
      <c r="AA200" s="338"/>
      <c r="AB200" s="338"/>
      <c r="AC200" s="338"/>
      <c r="AD200" s="338"/>
      <c r="AE200" s="352"/>
    </row>
    <row r="201" spans="1:31" x14ac:dyDescent="0.35">
      <c r="A201" s="353"/>
      <c r="B201" s="352"/>
      <c r="C201" s="352"/>
      <c r="D201" s="352"/>
      <c r="E201" s="352"/>
      <c r="F201" s="352"/>
      <c r="G201" s="352"/>
      <c r="H201" s="352"/>
      <c r="I201" s="352"/>
      <c r="J201" s="352"/>
      <c r="K201" s="352"/>
      <c r="L201" s="352"/>
      <c r="M201" s="352"/>
      <c r="N201" s="352"/>
      <c r="O201" s="352"/>
      <c r="P201" s="352"/>
      <c r="Q201" s="352"/>
      <c r="R201" s="352"/>
      <c r="S201" s="352"/>
      <c r="T201" s="352"/>
      <c r="U201" s="352"/>
      <c r="V201" s="352"/>
      <c r="W201" s="352"/>
      <c r="X201" s="338"/>
      <c r="Y201" s="338"/>
      <c r="Z201" s="338"/>
      <c r="AA201" s="338"/>
      <c r="AB201" s="338"/>
      <c r="AC201" s="338"/>
      <c r="AD201" s="338"/>
      <c r="AE201" s="352"/>
    </row>
    <row r="202" spans="1:31" x14ac:dyDescent="0.35">
      <c r="A202" s="353"/>
      <c r="B202" s="352"/>
      <c r="C202" s="352"/>
      <c r="D202" s="352"/>
      <c r="E202" s="352"/>
      <c r="F202" s="352"/>
      <c r="G202" s="352"/>
      <c r="H202" s="352"/>
      <c r="I202" s="352"/>
      <c r="J202" s="352"/>
      <c r="K202" s="352"/>
      <c r="L202" s="352"/>
      <c r="M202" s="352"/>
      <c r="N202" s="352"/>
      <c r="O202" s="352"/>
      <c r="P202" s="352"/>
      <c r="Q202" s="352"/>
      <c r="R202" s="352"/>
      <c r="S202" s="352"/>
      <c r="T202" s="352"/>
      <c r="U202" s="352"/>
      <c r="V202" s="352"/>
      <c r="W202" s="352"/>
      <c r="X202" s="338"/>
      <c r="Y202" s="338"/>
      <c r="Z202" s="338"/>
      <c r="AA202" s="338"/>
      <c r="AB202" s="338"/>
      <c r="AC202" s="338"/>
      <c r="AD202" s="338"/>
      <c r="AE202" s="352"/>
    </row>
    <row r="203" spans="1:31" x14ac:dyDescent="0.35">
      <c r="A203" s="353"/>
      <c r="B203" s="352"/>
      <c r="C203" s="352"/>
      <c r="D203" s="352"/>
      <c r="E203" s="352"/>
      <c r="F203" s="352"/>
      <c r="G203" s="352"/>
      <c r="H203" s="352"/>
      <c r="I203" s="352"/>
      <c r="J203" s="352"/>
      <c r="K203" s="352"/>
      <c r="L203" s="352"/>
      <c r="M203" s="352"/>
      <c r="N203" s="352"/>
      <c r="O203" s="352"/>
      <c r="P203" s="352"/>
      <c r="Q203" s="352"/>
      <c r="R203" s="352"/>
      <c r="S203" s="352"/>
      <c r="T203" s="352"/>
      <c r="U203" s="352"/>
      <c r="V203" s="352"/>
      <c r="W203" s="352"/>
      <c r="X203" s="338"/>
      <c r="Y203" s="338"/>
      <c r="Z203" s="338"/>
      <c r="AA203" s="338"/>
      <c r="AB203" s="338"/>
      <c r="AC203" s="338"/>
      <c r="AD203" s="338"/>
      <c r="AE203" s="352"/>
    </row>
    <row r="204" spans="1:31" x14ac:dyDescent="0.35">
      <c r="A204" s="353"/>
      <c r="B204" s="352"/>
      <c r="C204" s="352"/>
      <c r="D204" s="352"/>
      <c r="E204" s="352"/>
      <c r="F204" s="352"/>
      <c r="G204" s="352"/>
      <c r="H204" s="352"/>
      <c r="I204" s="352"/>
      <c r="J204" s="352"/>
      <c r="K204" s="352"/>
      <c r="L204" s="352"/>
      <c r="M204" s="352"/>
      <c r="N204" s="352"/>
      <c r="O204" s="352"/>
      <c r="P204" s="352"/>
      <c r="Q204" s="352"/>
      <c r="R204" s="352"/>
      <c r="S204" s="352"/>
      <c r="T204" s="352"/>
      <c r="U204" s="352"/>
      <c r="V204" s="352"/>
      <c r="W204" s="352"/>
      <c r="X204" s="338"/>
      <c r="Y204" s="338"/>
      <c r="Z204" s="338"/>
      <c r="AA204" s="338"/>
      <c r="AB204" s="338"/>
      <c r="AC204" s="338"/>
      <c r="AD204" s="338"/>
      <c r="AE204" s="352"/>
    </row>
    <row r="205" spans="1:31" x14ac:dyDescent="0.35">
      <c r="A205" s="353"/>
      <c r="B205" s="352"/>
      <c r="C205" s="352"/>
      <c r="D205" s="352"/>
      <c r="E205" s="352"/>
      <c r="F205" s="352"/>
      <c r="G205" s="352"/>
      <c r="H205" s="352"/>
      <c r="I205" s="352"/>
      <c r="J205" s="352"/>
      <c r="K205" s="352"/>
      <c r="L205" s="352"/>
      <c r="M205" s="352"/>
      <c r="N205" s="352"/>
      <c r="O205" s="352"/>
      <c r="P205" s="352"/>
      <c r="Q205" s="352"/>
      <c r="R205" s="352"/>
      <c r="S205" s="352"/>
      <c r="T205" s="352"/>
      <c r="U205" s="352"/>
      <c r="V205" s="352"/>
      <c r="W205" s="352"/>
      <c r="X205" s="338"/>
      <c r="Y205" s="338"/>
      <c r="Z205" s="338"/>
      <c r="AA205" s="338"/>
      <c r="AB205" s="338"/>
      <c r="AC205" s="338"/>
      <c r="AD205" s="338"/>
      <c r="AE205" s="352"/>
    </row>
    <row r="206" spans="1:31" x14ac:dyDescent="0.35">
      <c r="A206" s="353"/>
      <c r="B206" s="352"/>
      <c r="C206" s="352"/>
      <c r="D206" s="352"/>
      <c r="E206" s="352"/>
      <c r="F206" s="352"/>
      <c r="G206" s="352"/>
      <c r="H206" s="352"/>
      <c r="I206" s="352"/>
      <c r="J206" s="352"/>
      <c r="K206" s="352"/>
      <c r="L206" s="352"/>
      <c r="M206" s="352"/>
      <c r="N206" s="352"/>
      <c r="O206" s="352"/>
      <c r="P206" s="352"/>
      <c r="Q206" s="352"/>
      <c r="R206" s="352"/>
      <c r="S206" s="352"/>
      <c r="T206" s="352"/>
      <c r="U206" s="352"/>
      <c r="V206" s="352"/>
      <c r="W206" s="352"/>
      <c r="X206" s="338"/>
      <c r="Y206" s="338"/>
      <c r="Z206" s="338"/>
      <c r="AA206" s="338"/>
      <c r="AB206" s="338"/>
      <c r="AC206" s="338"/>
      <c r="AD206" s="338"/>
      <c r="AE206" s="352"/>
    </row>
    <row r="207" spans="1:31" x14ac:dyDescent="0.35">
      <c r="A207" s="353"/>
      <c r="B207" s="352"/>
      <c r="C207" s="352"/>
      <c r="D207" s="352"/>
      <c r="E207" s="352"/>
      <c r="F207" s="352"/>
      <c r="G207" s="352"/>
      <c r="H207" s="352"/>
      <c r="I207" s="352"/>
      <c r="J207" s="352"/>
      <c r="K207" s="352"/>
      <c r="L207" s="352"/>
      <c r="M207" s="352"/>
      <c r="N207" s="352"/>
      <c r="O207" s="352"/>
      <c r="P207" s="352"/>
      <c r="Q207" s="352"/>
      <c r="R207" s="352"/>
      <c r="S207" s="352"/>
      <c r="T207" s="352"/>
      <c r="U207" s="352"/>
      <c r="V207" s="352"/>
      <c r="W207" s="352"/>
      <c r="X207" s="338"/>
      <c r="Y207" s="338"/>
      <c r="Z207" s="338"/>
      <c r="AA207" s="338"/>
      <c r="AB207" s="338"/>
      <c r="AC207" s="338"/>
      <c r="AD207" s="338"/>
      <c r="AE207" s="352"/>
    </row>
    <row r="208" spans="1:31" x14ac:dyDescent="0.35">
      <c r="A208" s="353"/>
      <c r="B208" s="352"/>
      <c r="C208" s="352"/>
      <c r="D208" s="352"/>
      <c r="E208" s="352"/>
      <c r="F208" s="352"/>
      <c r="G208" s="352"/>
      <c r="H208" s="352"/>
      <c r="I208" s="352"/>
      <c r="J208" s="352"/>
      <c r="K208" s="352"/>
      <c r="L208" s="352"/>
      <c r="M208" s="352"/>
      <c r="N208" s="352"/>
      <c r="O208" s="352"/>
      <c r="P208" s="352"/>
      <c r="Q208" s="352"/>
      <c r="R208" s="352"/>
      <c r="S208" s="352"/>
      <c r="T208" s="352"/>
      <c r="U208" s="352"/>
      <c r="V208" s="352"/>
      <c r="W208" s="352"/>
      <c r="X208" s="338"/>
      <c r="Y208" s="338"/>
      <c r="Z208" s="338"/>
      <c r="AA208" s="338"/>
      <c r="AB208" s="338"/>
      <c r="AC208" s="338"/>
      <c r="AD208" s="338"/>
      <c r="AE208" s="352"/>
    </row>
    <row r="209" spans="1:31" x14ac:dyDescent="0.35">
      <c r="A209" s="353"/>
      <c r="B209" s="352"/>
      <c r="C209" s="352"/>
      <c r="D209" s="352"/>
      <c r="E209" s="352"/>
      <c r="F209" s="352"/>
      <c r="G209" s="352"/>
      <c r="H209" s="352"/>
      <c r="I209" s="352"/>
      <c r="J209" s="352"/>
      <c r="K209" s="352"/>
      <c r="L209" s="352"/>
      <c r="M209" s="352"/>
      <c r="N209" s="352"/>
      <c r="O209" s="352"/>
      <c r="P209" s="352"/>
      <c r="Q209" s="352"/>
      <c r="R209" s="352"/>
      <c r="S209" s="352"/>
      <c r="T209" s="352"/>
      <c r="U209" s="352"/>
      <c r="V209" s="352"/>
      <c r="W209" s="352"/>
      <c r="X209" s="338"/>
      <c r="Y209" s="338"/>
      <c r="Z209" s="338"/>
      <c r="AA209" s="338"/>
      <c r="AB209" s="338"/>
      <c r="AC209" s="338"/>
      <c r="AD209" s="338"/>
      <c r="AE209" s="352"/>
    </row>
    <row r="210" spans="1:31" x14ac:dyDescent="0.35">
      <c r="A210" s="353"/>
      <c r="B210" s="352"/>
      <c r="C210" s="352"/>
      <c r="D210" s="352"/>
      <c r="E210" s="352"/>
      <c r="F210" s="352"/>
      <c r="G210" s="352"/>
      <c r="H210" s="352"/>
      <c r="I210" s="352"/>
      <c r="J210" s="352"/>
      <c r="K210" s="352"/>
      <c r="L210" s="352"/>
      <c r="M210" s="352"/>
      <c r="N210" s="352"/>
      <c r="O210" s="352"/>
      <c r="P210" s="352"/>
      <c r="Q210" s="352"/>
      <c r="R210" s="352"/>
      <c r="S210" s="352"/>
      <c r="T210" s="352"/>
      <c r="U210" s="352"/>
      <c r="V210" s="352"/>
      <c r="W210" s="352"/>
      <c r="X210" s="338"/>
      <c r="Y210" s="338"/>
      <c r="Z210" s="338"/>
      <c r="AA210" s="338"/>
      <c r="AB210" s="338"/>
      <c r="AC210" s="338"/>
      <c r="AD210" s="338"/>
      <c r="AE210" s="352"/>
    </row>
    <row r="211" spans="1:31" x14ac:dyDescent="0.35">
      <c r="A211" s="353"/>
      <c r="B211" s="352"/>
      <c r="C211" s="352"/>
      <c r="D211" s="352"/>
      <c r="E211" s="352"/>
      <c r="F211" s="352"/>
      <c r="G211" s="352"/>
      <c r="H211" s="352"/>
      <c r="I211" s="352"/>
      <c r="J211" s="352"/>
      <c r="K211" s="352"/>
      <c r="L211" s="352"/>
      <c r="M211" s="352"/>
      <c r="N211" s="352"/>
      <c r="O211" s="352"/>
      <c r="P211" s="352"/>
      <c r="Q211" s="352"/>
      <c r="R211" s="352"/>
      <c r="S211" s="352"/>
      <c r="T211" s="352"/>
      <c r="U211" s="352"/>
      <c r="V211" s="352"/>
      <c r="W211" s="352"/>
      <c r="X211" s="338"/>
      <c r="Y211" s="338"/>
      <c r="Z211" s="338"/>
      <c r="AA211" s="338"/>
      <c r="AB211" s="338"/>
      <c r="AC211" s="338"/>
      <c r="AD211" s="338"/>
      <c r="AE211" s="352"/>
    </row>
    <row r="212" spans="1:31" x14ac:dyDescent="0.35">
      <c r="A212" s="353"/>
      <c r="B212" s="352"/>
      <c r="C212" s="352"/>
      <c r="D212" s="352"/>
      <c r="E212" s="352"/>
      <c r="F212" s="352"/>
      <c r="G212" s="352"/>
      <c r="H212" s="352"/>
      <c r="I212" s="352"/>
      <c r="J212" s="352"/>
      <c r="K212" s="352"/>
      <c r="L212" s="352"/>
      <c r="M212" s="352"/>
      <c r="N212" s="352"/>
      <c r="O212" s="352"/>
      <c r="P212" s="352"/>
      <c r="Q212" s="352"/>
      <c r="R212" s="352"/>
      <c r="S212" s="352"/>
      <c r="T212" s="352"/>
      <c r="U212" s="352"/>
      <c r="V212" s="352"/>
      <c r="W212" s="352"/>
      <c r="X212" s="338"/>
      <c r="Y212" s="338"/>
      <c r="Z212" s="338"/>
      <c r="AA212" s="338"/>
      <c r="AB212" s="338"/>
      <c r="AC212" s="338"/>
      <c r="AD212" s="338"/>
      <c r="AE212" s="352"/>
    </row>
    <row r="213" spans="1:31" x14ac:dyDescent="0.35">
      <c r="A213" s="353"/>
      <c r="B213" s="352"/>
      <c r="C213" s="352"/>
      <c r="D213" s="352"/>
      <c r="E213" s="352"/>
      <c r="F213" s="352"/>
      <c r="G213" s="352"/>
      <c r="H213" s="352"/>
      <c r="I213" s="352"/>
      <c r="J213" s="352"/>
      <c r="K213" s="352"/>
      <c r="L213" s="352"/>
      <c r="M213" s="352"/>
      <c r="N213" s="352"/>
      <c r="O213" s="352"/>
      <c r="P213" s="352"/>
      <c r="Q213" s="352"/>
      <c r="R213" s="352"/>
      <c r="S213" s="352"/>
      <c r="T213" s="352"/>
      <c r="U213" s="352"/>
      <c r="V213" s="352"/>
      <c r="W213" s="352"/>
      <c r="X213" s="338"/>
      <c r="Y213" s="338"/>
      <c r="Z213" s="338"/>
      <c r="AA213" s="338"/>
      <c r="AB213" s="338"/>
      <c r="AC213" s="338"/>
      <c r="AD213" s="338"/>
      <c r="AE213" s="352"/>
    </row>
    <row r="214" spans="1:31" x14ac:dyDescent="0.35">
      <c r="A214" s="353"/>
      <c r="B214" s="352"/>
      <c r="C214" s="352"/>
      <c r="D214" s="352"/>
      <c r="E214" s="352"/>
      <c r="F214" s="352"/>
      <c r="G214" s="352"/>
      <c r="H214" s="352"/>
      <c r="I214" s="352"/>
      <c r="J214" s="352"/>
      <c r="K214" s="352"/>
      <c r="L214" s="352"/>
      <c r="M214" s="352"/>
      <c r="N214" s="352"/>
      <c r="O214" s="352"/>
      <c r="P214" s="352"/>
      <c r="Q214" s="352"/>
      <c r="R214" s="352"/>
      <c r="S214" s="352"/>
      <c r="T214" s="352"/>
      <c r="U214" s="352"/>
      <c r="V214" s="352"/>
      <c r="W214" s="352"/>
      <c r="X214" s="338"/>
      <c r="Y214" s="338"/>
      <c r="Z214" s="338"/>
      <c r="AA214" s="338"/>
      <c r="AB214" s="338"/>
      <c r="AC214" s="338"/>
      <c r="AD214" s="338"/>
      <c r="AE214" s="352"/>
    </row>
    <row r="215" spans="1:31" x14ac:dyDescent="0.35">
      <c r="A215" s="353"/>
      <c r="B215" s="352"/>
      <c r="C215" s="352"/>
      <c r="D215" s="352"/>
      <c r="E215" s="352"/>
      <c r="F215" s="352"/>
      <c r="G215" s="352"/>
      <c r="H215" s="352"/>
      <c r="I215" s="352"/>
      <c r="J215" s="352"/>
      <c r="K215" s="352"/>
      <c r="L215" s="352"/>
      <c r="M215" s="352"/>
      <c r="N215" s="352"/>
      <c r="O215" s="352"/>
      <c r="P215" s="352"/>
      <c r="Q215" s="352"/>
      <c r="R215" s="352"/>
      <c r="S215" s="352"/>
      <c r="T215" s="352"/>
      <c r="U215" s="352"/>
      <c r="V215" s="352"/>
      <c r="W215" s="352"/>
      <c r="X215" s="338"/>
      <c r="Y215" s="338"/>
      <c r="Z215" s="338"/>
      <c r="AA215" s="338"/>
      <c r="AB215" s="338"/>
      <c r="AC215" s="338"/>
      <c r="AD215" s="338"/>
      <c r="AE215" s="352"/>
    </row>
    <row r="216" spans="1:31" x14ac:dyDescent="0.35">
      <c r="A216" s="353"/>
      <c r="B216" s="352"/>
      <c r="C216" s="352"/>
      <c r="D216" s="352"/>
      <c r="E216" s="352"/>
      <c r="F216" s="352"/>
      <c r="G216" s="352"/>
      <c r="H216" s="352"/>
      <c r="I216" s="352"/>
      <c r="J216" s="352"/>
      <c r="K216" s="352"/>
      <c r="L216" s="352"/>
      <c r="M216" s="352"/>
      <c r="N216" s="352"/>
      <c r="O216" s="352"/>
      <c r="P216" s="352"/>
      <c r="Q216" s="352"/>
      <c r="R216" s="352"/>
      <c r="S216" s="352"/>
      <c r="T216" s="352"/>
      <c r="U216" s="352"/>
      <c r="V216" s="352"/>
      <c r="W216" s="352"/>
      <c r="X216" s="338"/>
      <c r="Y216" s="338"/>
      <c r="Z216" s="338"/>
      <c r="AA216" s="338"/>
      <c r="AB216" s="338"/>
      <c r="AC216" s="338"/>
      <c r="AD216" s="338"/>
      <c r="AE216" s="352"/>
    </row>
    <row r="217" spans="1:31" x14ac:dyDescent="0.35">
      <c r="A217" s="353"/>
      <c r="B217" s="352"/>
      <c r="C217" s="352"/>
      <c r="D217" s="352"/>
      <c r="E217" s="352"/>
      <c r="F217" s="352"/>
      <c r="G217" s="352"/>
      <c r="H217" s="352"/>
      <c r="I217" s="352"/>
      <c r="J217" s="352"/>
      <c r="K217" s="352"/>
      <c r="L217" s="352"/>
      <c r="M217" s="352"/>
      <c r="N217" s="352"/>
      <c r="O217" s="352"/>
      <c r="P217" s="352"/>
      <c r="Q217" s="352"/>
      <c r="R217" s="352"/>
      <c r="S217" s="352"/>
      <c r="T217" s="352"/>
      <c r="U217" s="352"/>
      <c r="V217" s="352"/>
      <c r="W217" s="352"/>
      <c r="X217" s="338"/>
      <c r="Y217" s="338"/>
      <c r="Z217" s="338"/>
      <c r="AA217" s="338"/>
      <c r="AB217" s="338"/>
      <c r="AC217" s="338"/>
      <c r="AD217" s="338"/>
      <c r="AE217" s="352"/>
    </row>
    <row r="218" spans="1:31" x14ac:dyDescent="0.35">
      <c r="A218" s="353"/>
      <c r="B218" s="352"/>
      <c r="C218" s="352"/>
      <c r="D218" s="352"/>
      <c r="E218" s="352"/>
      <c r="F218" s="352"/>
      <c r="G218" s="352"/>
      <c r="H218" s="352"/>
      <c r="I218" s="352"/>
      <c r="J218" s="352"/>
      <c r="K218" s="352"/>
      <c r="L218" s="352"/>
      <c r="M218" s="352"/>
      <c r="N218" s="352"/>
      <c r="O218" s="352"/>
      <c r="P218" s="352"/>
      <c r="Q218" s="352"/>
      <c r="R218" s="352"/>
      <c r="S218" s="352"/>
      <c r="T218" s="352"/>
      <c r="U218" s="352"/>
      <c r="V218" s="352"/>
      <c r="W218" s="352"/>
      <c r="X218" s="338"/>
      <c r="Y218" s="338"/>
      <c r="Z218" s="338"/>
      <c r="AA218" s="338"/>
      <c r="AB218" s="338"/>
      <c r="AC218" s="338"/>
      <c r="AD218" s="338"/>
      <c r="AE218" s="352"/>
    </row>
    <row r="219" spans="1:31" x14ac:dyDescent="0.35">
      <c r="A219" s="353"/>
      <c r="B219" s="352"/>
      <c r="C219" s="352"/>
      <c r="D219" s="352"/>
      <c r="E219" s="352"/>
      <c r="F219" s="352"/>
      <c r="G219" s="352"/>
      <c r="H219" s="352"/>
      <c r="I219" s="352"/>
      <c r="J219" s="352"/>
      <c r="K219" s="352"/>
      <c r="L219" s="352"/>
      <c r="M219" s="352"/>
      <c r="N219" s="352"/>
      <c r="O219" s="352"/>
      <c r="P219" s="352"/>
      <c r="Q219" s="352"/>
      <c r="R219" s="352"/>
      <c r="S219" s="352"/>
      <c r="T219" s="352"/>
      <c r="U219" s="352"/>
      <c r="V219" s="352"/>
      <c r="W219" s="352"/>
      <c r="X219" s="338"/>
      <c r="Y219" s="338"/>
      <c r="Z219" s="338"/>
      <c r="AA219" s="338"/>
      <c r="AB219" s="338"/>
      <c r="AC219" s="338"/>
      <c r="AD219" s="338"/>
      <c r="AE219" s="352"/>
    </row>
    <row r="220" spans="1:31" x14ac:dyDescent="0.35">
      <c r="A220" s="353"/>
      <c r="B220" s="352"/>
      <c r="C220" s="352"/>
      <c r="D220" s="352"/>
      <c r="E220" s="352"/>
      <c r="F220" s="352"/>
      <c r="G220" s="352"/>
      <c r="H220" s="352"/>
      <c r="I220" s="352"/>
      <c r="J220" s="352"/>
      <c r="K220" s="352"/>
      <c r="L220" s="352"/>
      <c r="M220" s="352"/>
      <c r="N220" s="352"/>
      <c r="O220" s="352"/>
      <c r="P220" s="352"/>
      <c r="Q220" s="352"/>
      <c r="R220" s="352"/>
      <c r="S220" s="352"/>
      <c r="T220" s="352"/>
      <c r="U220" s="352"/>
      <c r="V220" s="352"/>
      <c r="W220" s="352"/>
      <c r="X220" s="338"/>
      <c r="Y220" s="338"/>
      <c r="Z220" s="338"/>
      <c r="AA220" s="338"/>
      <c r="AB220" s="338"/>
      <c r="AC220" s="338"/>
      <c r="AD220" s="338"/>
      <c r="AE220" s="352"/>
    </row>
    <row r="221" spans="1:31" x14ac:dyDescent="0.35">
      <c r="A221" s="353"/>
      <c r="B221" s="352"/>
      <c r="C221" s="352"/>
      <c r="D221" s="352"/>
      <c r="E221" s="352"/>
      <c r="F221" s="352"/>
      <c r="G221" s="352"/>
      <c r="H221" s="352"/>
      <c r="I221" s="352"/>
      <c r="J221" s="352"/>
      <c r="K221" s="352"/>
      <c r="L221" s="352"/>
      <c r="M221" s="352"/>
      <c r="N221" s="352"/>
      <c r="O221" s="352"/>
      <c r="P221" s="352"/>
      <c r="Q221" s="352"/>
      <c r="R221" s="352"/>
      <c r="S221" s="352"/>
      <c r="T221" s="352"/>
      <c r="U221" s="352"/>
      <c r="V221" s="352"/>
      <c r="W221" s="352"/>
      <c r="X221" s="338"/>
      <c r="Y221" s="338"/>
      <c r="Z221" s="338"/>
      <c r="AA221" s="338"/>
      <c r="AB221" s="338"/>
      <c r="AC221" s="338"/>
      <c r="AD221" s="338"/>
      <c r="AE221" s="352"/>
    </row>
    <row r="222" spans="1:31" x14ac:dyDescent="0.35">
      <c r="A222" s="353"/>
      <c r="B222" s="352"/>
      <c r="C222" s="352"/>
      <c r="D222" s="352"/>
      <c r="E222" s="352"/>
      <c r="F222" s="352"/>
      <c r="G222" s="352"/>
      <c r="H222" s="352"/>
      <c r="I222" s="352"/>
      <c r="J222" s="352"/>
      <c r="K222" s="352"/>
      <c r="L222" s="352"/>
      <c r="M222" s="352"/>
      <c r="N222" s="352"/>
      <c r="O222" s="352"/>
      <c r="P222" s="352"/>
      <c r="Q222" s="352"/>
      <c r="R222" s="352"/>
      <c r="S222" s="352"/>
      <c r="T222" s="352"/>
      <c r="U222" s="352"/>
      <c r="V222" s="352"/>
      <c r="W222" s="352"/>
      <c r="X222" s="338"/>
      <c r="Y222" s="338"/>
      <c r="Z222" s="338"/>
      <c r="AA222" s="338"/>
      <c r="AB222" s="338"/>
      <c r="AC222" s="338"/>
      <c r="AD222" s="338"/>
      <c r="AE222" s="352"/>
    </row>
    <row r="223" spans="1:31" x14ac:dyDescent="0.35">
      <c r="A223" s="353"/>
      <c r="B223" s="352"/>
      <c r="C223" s="352"/>
      <c r="D223" s="352"/>
      <c r="E223" s="352"/>
      <c r="F223" s="352"/>
      <c r="G223" s="352"/>
      <c r="H223" s="352"/>
      <c r="I223" s="352"/>
      <c r="J223" s="352"/>
      <c r="K223" s="352"/>
      <c r="L223" s="352"/>
      <c r="M223" s="352"/>
      <c r="N223" s="352"/>
      <c r="O223" s="352"/>
      <c r="P223" s="352"/>
      <c r="Q223" s="352"/>
      <c r="R223" s="352"/>
      <c r="S223" s="352"/>
      <c r="T223" s="352"/>
      <c r="U223" s="352"/>
      <c r="V223" s="352"/>
      <c r="W223" s="352"/>
      <c r="X223" s="338"/>
      <c r="Y223" s="338"/>
      <c r="Z223" s="338"/>
      <c r="AA223" s="338"/>
      <c r="AB223" s="338"/>
      <c r="AC223" s="338"/>
      <c r="AD223" s="338"/>
      <c r="AE223" s="352"/>
    </row>
    <row r="224" spans="1:31" x14ac:dyDescent="0.35">
      <c r="A224" s="353"/>
      <c r="B224" s="352"/>
      <c r="C224" s="352"/>
      <c r="D224" s="352"/>
      <c r="E224" s="352"/>
      <c r="F224" s="352"/>
      <c r="G224" s="352"/>
      <c r="H224" s="352"/>
      <c r="I224" s="352"/>
      <c r="J224" s="352"/>
      <c r="K224" s="352"/>
      <c r="L224" s="352"/>
      <c r="M224" s="352"/>
      <c r="N224" s="352"/>
      <c r="O224" s="352"/>
      <c r="P224" s="352"/>
      <c r="Q224" s="352"/>
      <c r="R224" s="352"/>
      <c r="S224" s="352"/>
      <c r="T224" s="352"/>
      <c r="U224" s="352"/>
      <c r="V224" s="352"/>
      <c r="W224" s="352"/>
      <c r="X224" s="338"/>
      <c r="Y224" s="338"/>
      <c r="Z224" s="338"/>
      <c r="AA224" s="338"/>
      <c r="AB224" s="338"/>
      <c r="AC224" s="338"/>
      <c r="AD224" s="338"/>
      <c r="AE224" s="352"/>
    </row>
    <row r="225" spans="1:31" x14ac:dyDescent="0.35">
      <c r="A225" s="353"/>
      <c r="B225" s="352"/>
      <c r="C225" s="352"/>
      <c r="D225" s="352"/>
      <c r="E225" s="352"/>
      <c r="F225" s="352"/>
      <c r="G225" s="352"/>
      <c r="H225" s="352"/>
      <c r="I225" s="352"/>
      <c r="J225" s="352"/>
      <c r="K225" s="352"/>
      <c r="L225" s="352"/>
      <c r="M225" s="352"/>
      <c r="N225" s="352"/>
      <c r="O225" s="352"/>
      <c r="P225" s="352"/>
      <c r="Q225" s="352"/>
      <c r="R225" s="352"/>
      <c r="S225" s="352"/>
      <c r="T225" s="352"/>
      <c r="U225" s="352"/>
      <c r="V225" s="352"/>
      <c r="W225" s="352"/>
      <c r="X225" s="338"/>
      <c r="Y225" s="338"/>
      <c r="Z225" s="338"/>
      <c r="AA225" s="338"/>
      <c r="AB225" s="338"/>
      <c r="AC225" s="338"/>
      <c r="AD225" s="338"/>
      <c r="AE225" s="352"/>
    </row>
    <row r="226" spans="1:31" x14ac:dyDescent="0.35">
      <c r="A226" s="353"/>
      <c r="B226" s="352"/>
      <c r="C226" s="352"/>
      <c r="D226" s="352"/>
      <c r="E226" s="352"/>
      <c r="F226" s="352"/>
      <c r="G226" s="352"/>
      <c r="H226" s="352"/>
      <c r="I226" s="352"/>
      <c r="J226" s="352"/>
      <c r="K226" s="352"/>
      <c r="L226" s="352"/>
      <c r="M226" s="352"/>
      <c r="N226" s="352"/>
      <c r="O226" s="352"/>
      <c r="P226" s="352"/>
      <c r="Q226" s="352"/>
      <c r="R226" s="352"/>
      <c r="S226" s="352"/>
      <c r="T226" s="352"/>
      <c r="U226" s="352"/>
      <c r="V226" s="352"/>
      <c r="W226" s="352"/>
      <c r="X226" s="338"/>
      <c r="Y226" s="338"/>
      <c r="Z226" s="338"/>
      <c r="AA226" s="338"/>
      <c r="AB226" s="338"/>
      <c r="AC226" s="338"/>
      <c r="AD226" s="338"/>
      <c r="AE226" s="352"/>
    </row>
    <row r="227" spans="1:31" x14ac:dyDescent="0.35">
      <c r="A227" s="353"/>
      <c r="B227" s="352"/>
      <c r="C227" s="352"/>
      <c r="D227" s="352"/>
      <c r="E227" s="352"/>
      <c r="F227" s="352"/>
      <c r="G227" s="352"/>
      <c r="H227" s="352"/>
      <c r="I227" s="352"/>
      <c r="J227" s="352"/>
      <c r="K227" s="352"/>
      <c r="L227" s="352"/>
      <c r="M227" s="352"/>
      <c r="N227" s="352"/>
      <c r="O227" s="352"/>
      <c r="P227" s="352"/>
      <c r="Q227" s="352"/>
      <c r="R227" s="352"/>
      <c r="S227" s="352"/>
      <c r="T227" s="352"/>
      <c r="U227" s="352"/>
      <c r="V227" s="352"/>
      <c r="W227" s="352"/>
      <c r="X227" s="338"/>
      <c r="Y227" s="338"/>
      <c r="Z227" s="338"/>
      <c r="AA227" s="338"/>
      <c r="AB227" s="338"/>
      <c r="AC227" s="338"/>
      <c r="AD227" s="338"/>
      <c r="AE227" s="352"/>
    </row>
    <row r="228" spans="1:31" x14ac:dyDescent="0.35">
      <c r="A228" s="353"/>
      <c r="B228" s="352"/>
      <c r="C228" s="352"/>
      <c r="D228" s="352"/>
      <c r="E228" s="352"/>
      <c r="F228" s="352"/>
      <c r="G228" s="352"/>
      <c r="H228" s="352"/>
      <c r="I228" s="352"/>
      <c r="J228" s="352"/>
      <c r="K228" s="352"/>
      <c r="L228" s="352"/>
      <c r="M228" s="352"/>
      <c r="N228" s="352"/>
      <c r="O228" s="352"/>
      <c r="P228" s="352"/>
      <c r="Q228" s="352"/>
      <c r="R228" s="352"/>
      <c r="S228" s="352"/>
      <c r="T228" s="352"/>
      <c r="U228" s="352"/>
      <c r="V228" s="352"/>
      <c r="W228" s="352"/>
      <c r="X228" s="338"/>
      <c r="Y228" s="338"/>
      <c r="Z228" s="338"/>
      <c r="AA228" s="338"/>
      <c r="AB228" s="338"/>
      <c r="AC228" s="338"/>
      <c r="AD228" s="338"/>
      <c r="AE228" s="352"/>
    </row>
    <row r="229" spans="1:31" x14ac:dyDescent="0.35">
      <c r="A229" s="353"/>
      <c r="B229" s="352"/>
      <c r="C229" s="352"/>
      <c r="D229" s="352"/>
      <c r="E229" s="352"/>
      <c r="F229" s="352"/>
      <c r="G229" s="352"/>
      <c r="H229" s="352"/>
      <c r="I229" s="352"/>
      <c r="J229" s="352"/>
      <c r="K229" s="352"/>
      <c r="L229" s="352"/>
      <c r="M229" s="352"/>
      <c r="N229" s="352"/>
      <c r="O229" s="352"/>
      <c r="P229" s="352"/>
      <c r="Q229" s="352"/>
      <c r="R229" s="352"/>
      <c r="S229" s="352"/>
      <c r="T229" s="352"/>
      <c r="U229" s="352"/>
      <c r="V229" s="352"/>
      <c r="W229" s="352"/>
      <c r="X229" s="338"/>
      <c r="Y229" s="338"/>
      <c r="Z229" s="338"/>
      <c r="AA229" s="338"/>
      <c r="AB229" s="338"/>
      <c r="AC229" s="338"/>
      <c r="AD229" s="338"/>
      <c r="AE229" s="352"/>
    </row>
    <row r="230" spans="1:31" x14ac:dyDescent="0.35">
      <c r="A230" s="353"/>
      <c r="B230" s="352"/>
      <c r="C230" s="352"/>
      <c r="D230" s="352"/>
      <c r="E230" s="352"/>
      <c r="F230" s="352"/>
      <c r="G230" s="352"/>
      <c r="H230" s="352"/>
      <c r="I230" s="352"/>
      <c r="J230" s="352"/>
      <c r="K230" s="352"/>
      <c r="L230" s="352"/>
      <c r="M230" s="352"/>
      <c r="N230" s="352"/>
      <c r="O230" s="352"/>
      <c r="P230" s="352"/>
      <c r="Q230" s="352"/>
      <c r="R230" s="352"/>
      <c r="S230" s="352"/>
      <c r="T230" s="352"/>
      <c r="U230" s="352"/>
      <c r="V230" s="352"/>
      <c r="W230" s="352"/>
      <c r="X230" s="338"/>
      <c r="Y230" s="338"/>
      <c r="Z230" s="338"/>
      <c r="AA230" s="338"/>
      <c r="AB230" s="338"/>
      <c r="AC230" s="338"/>
      <c r="AD230" s="338"/>
      <c r="AE230" s="352"/>
    </row>
    <row r="231" spans="1:31" x14ac:dyDescent="0.35">
      <c r="A231" s="353"/>
      <c r="B231" s="352"/>
      <c r="C231" s="352"/>
      <c r="D231" s="352"/>
      <c r="E231" s="352"/>
      <c r="F231" s="352"/>
      <c r="G231" s="352"/>
      <c r="H231" s="352"/>
      <c r="I231" s="352"/>
      <c r="J231" s="352"/>
      <c r="K231" s="352"/>
      <c r="L231" s="352"/>
      <c r="M231" s="352"/>
      <c r="N231" s="352"/>
      <c r="O231" s="352"/>
      <c r="P231" s="352"/>
      <c r="Q231" s="352"/>
      <c r="R231" s="352"/>
      <c r="S231" s="352"/>
      <c r="T231" s="352"/>
      <c r="U231" s="352"/>
      <c r="V231" s="352"/>
      <c r="W231" s="352"/>
      <c r="X231" s="338"/>
      <c r="Y231" s="338"/>
      <c r="Z231" s="338"/>
      <c r="AA231" s="338"/>
      <c r="AB231" s="338"/>
      <c r="AC231" s="338"/>
      <c r="AD231" s="338"/>
      <c r="AE231" s="352"/>
    </row>
    <row r="232" spans="1:31" x14ac:dyDescent="0.35">
      <c r="A232" s="353"/>
      <c r="B232" s="352"/>
      <c r="C232" s="352"/>
      <c r="D232" s="352"/>
      <c r="E232" s="352"/>
      <c r="F232" s="352"/>
      <c r="G232" s="352"/>
      <c r="H232" s="352"/>
      <c r="I232" s="352"/>
      <c r="J232" s="352"/>
      <c r="K232" s="352"/>
      <c r="L232" s="352"/>
      <c r="M232" s="352"/>
      <c r="N232" s="352"/>
      <c r="O232" s="352"/>
      <c r="P232" s="352"/>
      <c r="Q232" s="352"/>
      <c r="R232" s="352"/>
      <c r="S232" s="352"/>
      <c r="T232" s="352"/>
      <c r="U232" s="352"/>
      <c r="V232" s="352"/>
      <c r="W232" s="352"/>
      <c r="X232" s="338"/>
      <c r="Y232" s="338"/>
      <c r="Z232" s="338"/>
      <c r="AA232" s="338"/>
      <c r="AB232" s="338"/>
      <c r="AC232" s="338"/>
      <c r="AD232" s="338"/>
      <c r="AE232" s="352"/>
    </row>
    <row r="233" spans="1:31" x14ac:dyDescent="0.35">
      <c r="A233" s="353"/>
      <c r="B233" s="352"/>
      <c r="C233" s="352"/>
      <c r="D233" s="352"/>
      <c r="E233" s="352"/>
      <c r="F233" s="352"/>
      <c r="G233" s="352"/>
      <c r="H233" s="352"/>
      <c r="I233" s="352"/>
      <c r="J233" s="352"/>
      <c r="K233" s="352"/>
      <c r="L233" s="352"/>
      <c r="M233" s="352"/>
      <c r="N233" s="352"/>
      <c r="O233" s="352"/>
      <c r="P233" s="352"/>
      <c r="Q233" s="352"/>
      <c r="R233" s="352"/>
      <c r="S233" s="352"/>
      <c r="T233" s="352"/>
      <c r="U233" s="352"/>
      <c r="V233" s="352"/>
      <c r="W233" s="352"/>
      <c r="X233" s="338"/>
      <c r="Y233" s="338"/>
      <c r="Z233" s="338"/>
      <c r="AA233" s="338"/>
      <c r="AB233" s="338"/>
      <c r="AC233" s="338"/>
      <c r="AD233" s="338"/>
      <c r="AE233" s="352"/>
    </row>
    <row r="234" spans="1:31" x14ac:dyDescent="0.35">
      <c r="A234" s="353"/>
      <c r="B234" s="352"/>
      <c r="C234" s="352"/>
      <c r="D234" s="352"/>
      <c r="E234" s="352"/>
      <c r="F234" s="352"/>
      <c r="G234" s="352"/>
      <c r="H234" s="352"/>
      <c r="I234" s="352"/>
      <c r="J234" s="352"/>
      <c r="K234" s="352"/>
      <c r="L234" s="352"/>
      <c r="M234" s="352"/>
      <c r="N234" s="352"/>
      <c r="O234" s="352"/>
      <c r="P234" s="352"/>
      <c r="Q234" s="352"/>
      <c r="R234" s="352"/>
      <c r="S234" s="352"/>
      <c r="T234" s="352"/>
      <c r="U234" s="352"/>
      <c r="V234" s="352"/>
      <c r="W234" s="352"/>
      <c r="X234" s="338"/>
      <c r="Y234" s="338"/>
      <c r="Z234" s="338"/>
      <c r="AA234" s="338"/>
      <c r="AB234" s="338"/>
      <c r="AC234" s="338"/>
      <c r="AD234" s="338"/>
      <c r="AE234" s="352"/>
    </row>
    <row r="235" spans="1:31" x14ac:dyDescent="0.35">
      <c r="A235" s="353"/>
      <c r="B235" s="352"/>
      <c r="C235" s="352"/>
      <c r="D235" s="352"/>
      <c r="E235" s="352"/>
      <c r="F235" s="352"/>
      <c r="G235" s="352"/>
      <c r="H235" s="352"/>
      <c r="I235" s="352"/>
      <c r="J235" s="352"/>
      <c r="K235" s="352"/>
      <c r="L235" s="352"/>
      <c r="M235" s="352"/>
      <c r="N235" s="352"/>
      <c r="O235" s="352"/>
      <c r="P235" s="352"/>
      <c r="Q235" s="352"/>
      <c r="R235" s="352"/>
      <c r="S235" s="352"/>
      <c r="T235" s="352"/>
      <c r="U235" s="352"/>
      <c r="V235" s="352"/>
      <c r="W235" s="352"/>
      <c r="X235" s="338"/>
      <c r="Y235" s="338"/>
      <c r="Z235" s="338"/>
      <c r="AA235" s="338"/>
      <c r="AB235" s="338"/>
      <c r="AC235" s="338"/>
      <c r="AD235" s="338"/>
      <c r="AE235" s="352"/>
    </row>
    <row r="236" spans="1:31" x14ac:dyDescent="0.35">
      <c r="A236" s="353"/>
      <c r="B236" s="352"/>
      <c r="C236" s="352"/>
      <c r="D236" s="352"/>
      <c r="E236" s="352"/>
      <c r="F236" s="352"/>
      <c r="G236" s="352"/>
      <c r="H236" s="352"/>
      <c r="I236" s="352"/>
      <c r="J236" s="352"/>
      <c r="K236" s="352"/>
      <c r="L236" s="352"/>
      <c r="M236" s="352"/>
      <c r="N236" s="352"/>
      <c r="O236" s="352"/>
      <c r="P236" s="352"/>
      <c r="Q236" s="352"/>
      <c r="R236" s="352"/>
      <c r="S236" s="352"/>
      <c r="T236" s="352"/>
      <c r="U236" s="352"/>
      <c r="V236" s="352"/>
      <c r="W236" s="352"/>
      <c r="X236" s="338"/>
      <c r="Y236" s="338"/>
      <c r="Z236" s="338"/>
      <c r="AA236" s="338"/>
      <c r="AB236" s="338"/>
      <c r="AC236" s="338"/>
      <c r="AD236" s="338"/>
      <c r="AE236" s="352"/>
    </row>
    <row r="237" spans="1:31" x14ac:dyDescent="0.35">
      <c r="A237" s="353"/>
      <c r="B237" s="352"/>
      <c r="C237" s="352"/>
      <c r="D237" s="352"/>
      <c r="E237" s="352"/>
      <c r="F237" s="352"/>
      <c r="G237" s="352"/>
      <c r="H237" s="352"/>
      <c r="I237" s="352"/>
      <c r="J237" s="352"/>
      <c r="K237" s="352"/>
      <c r="L237" s="352"/>
      <c r="M237" s="352"/>
      <c r="N237" s="352"/>
      <c r="O237" s="352"/>
      <c r="P237" s="352"/>
      <c r="Q237" s="352"/>
      <c r="R237" s="352"/>
      <c r="S237" s="352"/>
      <c r="T237" s="352"/>
      <c r="U237" s="352"/>
      <c r="V237" s="352"/>
      <c r="W237" s="352"/>
      <c r="X237" s="338"/>
      <c r="Y237" s="338"/>
      <c r="Z237" s="338"/>
      <c r="AA237" s="338"/>
      <c r="AB237" s="338"/>
      <c r="AC237" s="338"/>
      <c r="AD237" s="338"/>
      <c r="AE237" s="352"/>
    </row>
    <row r="238" spans="1:31" x14ac:dyDescent="0.35">
      <c r="A238" s="353"/>
      <c r="B238" s="352"/>
      <c r="C238" s="352"/>
      <c r="D238" s="352"/>
      <c r="E238" s="352"/>
      <c r="F238" s="352"/>
      <c r="G238" s="352"/>
      <c r="H238" s="352"/>
      <c r="I238" s="352"/>
      <c r="J238" s="352"/>
      <c r="K238" s="352"/>
      <c r="L238" s="352"/>
      <c r="M238" s="352"/>
      <c r="N238" s="352"/>
      <c r="O238" s="352"/>
      <c r="P238" s="352"/>
      <c r="Q238" s="352"/>
      <c r="R238" s="352"/>
      <c r="S238" s="352"/>
      <c r="T238" s="352"/>
      <c r="U238" s="352"/>
      <c r="V238" s="352"/>
      <c r="W238" s="352"/>
      <c r="X238" s="338"/>
      <c r="Y238" s="338"/>
      <c r="Z238" s="338"/>
      <c r="AA238" s="338"/>
      <c r="AB238" s="338"/>
      <c r="AC238" s="338"/>
      <c r="AD238" s="338"/>
      <c r="AE238" s="352"/>
    </row>
    <row r="239" spans="1:31" x14ac:dyDescent="0.35">
      <c r="A239" s="353"/>
      <c r="B239" s="352"/>
      <c r="C239" s="352"/>
      <c r="D239" s="352"/>
      <c r="E239" s="352"/>
      <c r="F239" s="352"/>
      <c r="G239" s="352"/>
      <c r="H239" s="352"/>
      <c r="I239" s="352"/>
      <c r="J239" s="352"/>
      <c r="K239" s="352"/>
      <c r="L239" s="352"/>
      <c r="M239" s="352"/>
      <c r="N239" s="352"/>
      <c r="O239" s="352"/>
      <c r="P239" s="352"/>
      <c r="Q239" s="352"/>
      <c r="R239" s="352"/>
      <c r="S239" s="352"/>
      <c r="T239" s="352"/>
      <c r="U239" s="352"/>
      <c r="V239" s="352"/>
      <c r="W239" s="352"/>
      <c r="X239" s="338"/>
      <c r="Y239" s="338"/>
      <c r="Z239" s="338"/>
      <c r="AA239" s="338"/>
      <c r="AB239" s="338"/>
      <c r="AC239" s="338"/>
      <c r="AD239" s="338"/>
      <c r="AE239" s="352"/>
    </row>
    <row r="240" spans="1:31" x14ac:dyDescent="0.35">
      <c r="A240" s="353"/>
      <c r="B240" s="352"/>
      <c r="C240" s="352"/>
      <c r="D240" s="352"/>
      <c r="E240" s="352"/>
      <c r="F240" s="352"/>
      <c r="G240" s="352"/>
      <c r="H240" s="352"/>
      <c r="I240" s="352"/>
      <c r="J240" s="352"/>
      <c r="K240" s="352"/>
      <c r="L240" s="352"/>
      <c r="M240" s="352"/>
      <c r="N240" s="352"/>
      <c r="O240" s="352"/>
      <c r="P240" s="352"/>
      <c r="Q240" s="352"/>
      <c r="R240" s="352"/>
      <c r="S240" s="352"/>
      <c r="T240" s="352"/>
      <c r="U240" s="352"/>
      <c r="V240" s="352"/>
      <c r="W240" s="352"/>
      <c r="X240" s="338"/>
      <c r="Y240" s="338"/>
      <c r="Z240" s="338"/>
      <c r="AA240" s="338"/>
      <c r="AB240" s="338"/>
      <c r="AC240" s="338"/>
      <c r="AD240" s="338"/>
      <c r="AE240" s="352"/>
    </row>
    <row r="241" spans="1:31" x14ac:dyDescent="0.35">
      <c r="A241" s="353"/>
      <c r="B241" s="352"/>
      <c r="C241" s="352"/>
      <c r="D241" s="352"/>
      <c r="E241" s="352"/>
      <c r="F241" s="352"/>
      <c r="G241" s="352"/>
      <c r="H241" s="352"/>
      <c r="I241" s="352"/>
      <c r="J241" s="352"/>
      <c r="K241" s="352"/>
      <c r="L241" s="352"/>
      <c r="M241" s="352"/>
      <c r="N241" s="352"/>
      <c r="O241" s="352"/>
      <c r="P241" s="352"/>
      <c r="Q241" s="352"/>
      <c r="R241" s="352"/>
      <c r="S241" s="352"/>
      <c r="T241" s="352"/>
      <c r="U241" s="352"/>
      <c r="V241" s="352"/>
      <c r="W241" s="352"/>
      <c r="X241" s="338"/>
      <c r="Y241" s="338"/>
      <c r="Z241" s="338"/>
      <c r="AA241" s="338"/>
      <c r="AB241" s="338"/>
      <c r="AC241" s="338"/>
      <c r="AD241" s="338"/>
      <c r="AE241" s="352"/>
    </row>
    <row r="242" spans="1:31" x14ac:dyDescent="0.35">
      <c r="A242" s="353"/>
      <c r="B242" s="352"/>
      <c r="C242" s="352"/>
      <c r="D242" s="352"/>
      <c r="E242" s="352"/>
      <c r="F242" s="352"/>
      <c r="G242" s="352"/>
      <c r="H242" s="352"/>
      <c r="I242" s="352"/>
      <c r="J242" s="352"/>
      <c r="K242" s="352"/>
      <c r="L242" s="352"/>
      <c r="M242" s="352"/>
      <c r="N242" s="352"/>
      <c r="O242" s="352"/>
      <c r="P242" s="352"/>
      <c r="Q242" s="352"/>
      <c r="R242" s="352"/>
      <c r="S242" s="352"/>
      <c r="T242" s="352"/>
      <c r="U242" s="352"/>
      <c r="V242" s="352"/>
      <c r="W242" s="352"/>
      <c r="X242" s="338"/>
      <c r="Y242" s="338"/>
      <c r="Z242" s="338"/>
      <c r="AA242" s="338"/>
      <c r="AB242" s="338"/>
      <c r="AC242" s="338"/>
      <c r="AD242" s="338"/>
      <c r="AE242" s="352"/>
    </row>
    <row r="243" spans="1:31" x14ac:dyDescent="0.35">
      <c r="A243" s="353"/>
      <c r="B243" s="352"/>
      <c r="C243" s="352"/>
      <c r="D243" s="352"/>
      <c r="E243" s="352"/>
      <c r="F243" s="352"/>
      <c r="G243" s="352"/>
      <c r="H243" s="352"/>
      <c r="I243" s="352"/>
      <c r="J243" s="352"/>
      <c r="K243" s="352"/>
      <c r="L243" s="352"/>
      <c r="M243" s="352"/>
      <c r="N243" s="352"/>
      <c r="O243" s="352"/>
      <c r="P243" s="352"/>
      <c r="Q243" s="352"/>
      <c r="R243" s="352"/>
      <c r="S243" s="352"/>
      <c r="T243" s="352"/>
      <c r="U243" s="352"/>
      <c r="V243" s="352"/>
      <c r="W243" s="352"/>
      <c r="X243" s="338"/>
      <c r="Y243" s="338"/>
      <c r="Z243" s="338"/>
      <c r="AA243" s="338"/>
      <c r="AB243" s="338"/>
      <c r="AC243" s="338"/>
      <c r="AD243" s="338"/>
      <c r="AE243" s="352"/>
    </row>
    <row r="244" spans="1:31" x14ac:dyDescent="0.35">
      <c r="A244" s="353"/>
      <c r="B244" s="352"/>
      <c r="C244" s="352"/>
      <c r="D244" s="352"/>
      <c r="E244" s="352"/>
      <c r="F244" s="352"/>
      <c r="G244" s="352"/>
      <c r="H244" s="352"/>
      <c r="I244" s="352"/>
      <c r="J244" s="352"/>
      <c r="K244" s="352"/>
      <c r="L244" s="352"/>
      <c r="M244" s="352"/>
      <c r="N244" s="352"/>
      <c r="O244" s="352"/>
      <c r="P244" s="352"/>
      <c r="Q244" s="352"/>
      <c r="R244" s="352"/>
      <c r="S244" s="352"/>
      <c r="T244" s="352"/>
      <c r="U244" s="352"/>
      <c r="V244" s="352"/>
      <c r="W244" s="352"/>
      <c r="X244" s="338"/>
      <c r="Y244" s="338"/>
      <c r="Z244" s="338"/>
      <c r="AA244" s="338"/>
      <c r="AB244" s="338"/>
      <c r="AC244" s="338"/>
      <c r="AD244" s="338"/>
      <c r="AE244" s="352"/>
    </row>
    <row r="245" spans="1:31" x14ac:dyDescent="0.35">
      <c r="A245" s="353"/>
      <c r="B245" s="352"/>
      <c r="C245" s="352"/>
      <c r="D245" s="352"/>
      <c r="E245" s="352"/>
      <c r="F245" s="352"/>
      <c r="G245" s="352"/>
      <c r="H245" s="352"/>
      <c r="I245" s="352"/>
      <c r="J245" s="352"/>
      <c r="K245" s="352"/>
      <c r="L245" s="352"/>
      <c r="M245" s="352"/>
      <c r="N245" s="352"/>
      <c r="O245" s="352"/>
      <c r="P245" s="352"/>
      <c r="Q245" s="352"/>
      <c r="R245" s="352"/>
      <c r="S245" s="352"/>
      <c r="T245" s="352"/>
      <c r="U245" s="352"/>
      <c r="V245" s="352"/>
      <c r="W245" s="352"/>
      <c r="X245" s="338"/>
      <c r="Y245" s="338"/>
      <c r="Z245" s="338"/>
      <c r="AA245" s="338"/>
      <c r="AB245" s="338"/>
      <c r="AC245" s="338"/>
      <c r="AD245" s="338"/>
      <c r="AE245" s="352"/>
    </row>
    <row r="246" spans="1:31" x14ac:dyDescent="0.35">
      <c r="A246" s="353"/>
      <c r="B246" s="352"/>
      <c r="C246" s="352"/>
      <c r="D246" s="352"/>
      <c r="E246" s="352"/>
      <c r="F246" s="352"/>
      <c r="G246" s="352"/>
      <c r="H246" s="352"/>
      <c r="I246" s="352"/>
      <c r="J246" s="352"/>
      <c r="K246" s="352"/>
      <c r="L246" s="352"/>
      <c r="M246" s="352"/>
      <c r="N246" s="352"/>
      <c r="O246" s="352"/>
      <c r="P246" s="352"/>
      <c r="Q246" s="352"/>
      <c r="R246" s="352"/>
      <c r="S246" s="352"/>
      <c r="T246" s="352"/>
      <c r="U246" s="352"/>
      <c r="V246" s="352"/>
      <c r="W246" s="352"/>
      <c r="X246" s="338"/>
      <c r="Y246" s="338"/>
      <c r="Z246" s="338"/>
      <c r="AA246" s="338"/>
      <c r="AB246" s="338"/>
      <c r="AC246" s="338"/>
      <c r="AD246" s="338"/>
      <c r="AE246" s="352"/>
    </row>
    <row r="247" spans="1:31" x14ac:dyDescent="0.35">
      <c r="A247" s="353"/>
      <c r="B247" s="352"/>
      <c r="C247" s="352"/>
      <c r="D247" s="352"/>
      <c r="E247" s="352"/>
      <c r="F247" s="352"/>
      <c r="G247" s="352"/>
      <c r="H247" s="352"/>
      <c r="I247" s="352"/>
      <c r="J247" s="352"/>
      <c r="K247" s="352"/>
      <c r="L247" s="352"/>
      <c r="M247" s="352"/>
      <c r="N247" s="352"/>
      <c r="O247" s="352"/>
      <c r="P247" s="352"/>
      <c r="Q247" s="352"/>
      <c r="R247" s="352"/>
      <c r="S247" s="352"/>
      <c r="T247" s="352"/>
      <c r="U247" s="352"/>
      <c r="V247" s="352"/>
      <c r="W247" s="352"/>
      <c r="X247" s="338"/>
      <c r="Y247" s="338"/>
      <c r="Z247" s="338"/>
      <c r="AA247" s="338"/>
      <c r="AB247" s="338"/>
      <c r="AC247" s="338"/>
      <c r="AD247" s="338"/>
      <c r="AE247" s="352"/>
    </row>
    <row r="248" spans="1:31" x14ac:dyDescent="0.35">
      <c r="A248" s="353"/>
      <c r="B248" s="352"/>
      <c r="C248" s="352"/>
      <c r="D248" s="352"/>
      <c r="E248" s="352"/>
      <c r="F248" s="352"/>
      <c r="G248" s="352"/>
      <c r="H248" s="352"/>
      <c r="I248" s="352"/>
      <c r="J248" s="352"/>
      <c r="K248" s="352"/>
      <c r="L248" s="352"/>
      <c r="M248" s="352"/>
      <c r="N248" s="352"/>
      <c r="O248" s="352"/>
      <c r="P248" s="352"/>
      <c r="Q248" s="352"/>
      <c r="R248" s="352"/>
      <c r="S248" s="352"/>
      <c r="T248" s="352"/>
      <c r="U248" s="352"/>
      <c r="V248" s="352"/>
      <c r="W248" s="352"/>
      <c r="X248" s="338"/>
      <c r="Y248" s="338"/>
      <c r="Z248" s="338"/>
      <c r="AA248" s="338"/>
      <c r="AB248" s="338"/>
      <c r="AC248" s="338"/>
      <c r="AD248" s="338"/>
      <c r="AE248" s="352"/>
    </row>
    <row r="249" spans="1:31" x14ac:dyDescent="0.35">
      <c r="A249" s="353"/>
      <c r="B249" s="352"/>
      <c r="C249" s="352"/>
      <c r="D249" s="352"/>
      <c r="E249" s="352"/>
      <c r="F249" s="352"/>
      <c r="G249" s="352"/>
      <c r="H249" s="352"/>
      <c r="I249" s="352"/>
      <c r="J249" s="352"/>
      <c r="K249" s="352"/>
      <c r="L249" s="352"/>
      <c r="M249" s="352"/>
      <c r="N249" s="352"/>
      <c r="O249" s="352"/>
      <c r="P249" s="352"/>
      <c r="Q249" s="352"/>
      <c r="R249" s="352"/>
      <c r="S249" s="352"/>
      <c r="T249" s="352"/>
      <c r="U249" s="352"/>
      <c r="V249" s="352"/>
      <c r="W249" s="352"/>
      <c r="X249" s="338"/>
      <c r="Y249" s="338"/>
      <c r="Z249" s="338"/>
      <c r="AA249" s="338"/>
      <c r="AB249" s="338"/>
      <c r="AC249" s="338"/>
      <c r="AD249" s="338"/>
      <c r="AE249" s="352"/>
    </row>
    <row r="250" spans="1:31" x14ac:dyDescent="0.35">
      <c r="A250" s="353"/>
      <c r="B250" s="352"/>
      <c r="C250" s="352"/>
      <c r="D250" s="352"/>
      <c r="E250" s="352"/>
      <c r="F250" s="352"/>
      <c r="G250" s="352"/>
      <c r="H250" s="352"/>
      <c r="I250" s="352"/>
      <c r="J250" s="352"/>
      <c r="K250" s="352"/>
      <c r="L250" s="352"/>
      <c r="M250" s="352"/>
      <c r="N250" s="352"/>
      <c r="O250" s="352"/>
      <c r="P250" s="352"/>
      <c r="Q250" s="352"/>
      <c r="R250" s="352"/>
      <c r="S250" s="352"/>
      <c r="T250" s="352"/>
      <c r="U250" s="352"/>
      <c r="V250" s="352"/>
      <c r="W250" s="352"/>
      <c r="X250" s="338"/>
      <c r="Y250" s="338"/>
      <c r="Z250" s="338"/>
      <c r="AA250" s="338"/>
      <c r="AB250" s="338"/>
      <c r="AC250" s="338"/>
      <c r="AD250" s="338"/>
      <c r="AE250" s="352"/>
    </row>
    <row r="251" spans="1:31" x14ac:dyDescent="0.35">
      <c r="A251" s="353"/>
      <c r="B251" s="352"/>
      <c r="C251" s="352"/>
      <c r="D251" s="352"/>
      <c r="E251" s="352"/>
      <c r="F251" s="352"/>
      <c r="G251" s="352"/>
      <c r="H251" s="352"/>
      <c r="I251" s="352"/>
      <c r="J251" s="352"/>
      <c r="K251" s="352"/>
      <c r="L251" s="352"/>
      <c r="M251" s="352"/>
      <c r="N251" s="352"/>
      <c r="O251" s="352"/>
      <c r="P251" s="352"/>
      <c r="Q251" s="352"/>
      <c r="R251" s="352"/>
      <c r="S251" s="352"/>
      <c r="T251" s="352"/>
      <c r="U251" s="352"/>
      <c r="V251" s="352"/>
      <c r="W251" s="352"/>
      <c r="X251" s="338"/>
      <c r="Y251" s="338"/>
      <c r="Z251" s="338"/>
      <c r="AA251" s="338"/>
      <c r="AB251" s="338"/>
      <c r="AC251" s="338"/>
      <c r="AD251" s="338"/>
      <c r="AE251" s="352"/>
    </row>
    <row r="252" spans="1:31" x14ac:dyDescent="0.35">
      <c r="A252" s="353"/>
      <c r="B252" s="352"/>
      <c r="C252" s="352"/>
      <c r="D252" s="352"/>
      <c r="E252" s="352"/>
      <c r="F252" s="352"/>
      <c r="G252" s="352"/>
      <c r="H252" s="352"/>
      <c r="I252" s="352"/>
      <c r="J252" s="352"/>
      <c r="K252" s="352"/>
      <c r="L252" s="352"/>
      <c r="M252" s="352"/>
      <c r="N252" s="352"/>
      <c r="O252" s="352"/>
      <c r="P252" s="352"/>
      <c r="Q252" s="352"/>
      <c r="R252" s="352"/>
      <c r="S252" s="352"/>
      <c r="T252" s="352"/>
      <c r="U252" s="352"/>
      <c r="V252" s="352"/>
      <c r="W252" s="352"/>
      <c r="X252" s="338"/>
      <c r="Y252" s="338"/>
      <c r="Z252" s="338"/>
      <c r="AA252" s="338"/>
      <c r="AB252" s="338"/>
      <c r="AC252" s="338"/>
      <c r="AD252" s="338"/>
      <c r="AE252" s="352"/>
    </row>
    <row r="253" spans="1:31" x14ac:dyDescent="0.35">
      <c r="A253" s="353"/>
      <c r="B253" s="352"/>
      <c r="C253" s="352"/>
      <c r="D253" s="352"/>
      <c r="E253" s="352"/>
      <c r="F253" s="352"/>
      <c r="G253" s="352"/>
      <c r="H253" s="352"/>
      <c r="I253" s="352"/>
      <c r="J253" s="352"/>
      <c r="K253" s="352"/>
      <c r="L253" s="352"/>
      <c r="M253" s="352"/>
      <c r="N253" s="352"/>
      <c r="O253" s="352"/>
      <c r="P253" s="352"/>
      <c r="Q253" s="352"/>
      <c r="R253" s="352"/>
      <c r="S253" s="352"/>
      <c r="T253" s="352"/>
      <c r="U253" s="352"/>
      <c r="V253" s="352"/>
      <c r="W253" s="352"/>
      <c r="X253" s="338"/>
      <c r="Y253" s="338"/>
      <c r="Z253" s="338"/>
      <c r="AA253" s="338"/>
      <c r="AB253" s="338"/>
      <c r="AC253" s="338"/>
      <c r="AD253" s="338"/>
      <c r="AE253" s="352"/>
    </row>
    <row r="254" spans="1:31" x14ac:dyDescent="0.35">
      <c r="A254" s="353"/>
      <c r="B254" s="352"/>
      <c r="C254" s="352"/>
      <c r="D254" s="352"/>
      <c r="E254" s="352"/>
      <c r="F254" s="352"/>
      <c r="G254" s="352"/>
      <c r="H254" s="352"/>
      <c r="I254" s="352"/>
      <c r="J254" s="352"/>
      <c r="K254" s="352"/>
      <c r="L254" s="352"/>
      <c r="M254" s="352"/>
      <c r="N254" s="352"/>
      <c r="O254" s="352"/>
      <c r="P254" s="352"/>
      <c r="Q254" s="352"/>
      <c r="R254" s="352"/>
      <c r="S254" s="352"/>
      <c r="T254" s="352"/>
      <c r="U254" s="352"/>
      <c r="V254" s="352"/>
      <c r="W254" s="352"/>
      <c r="X254" s="338"/>
      <c r="Y254" s="338"/>
      <c r="Z254" s="338"/>
      <c r="AA254" s="338"/>
      <c r="AB254" s="338"/>
      <c r="AC254" s="338"/>
      <c r="AD254" s="338"/>
      <c r="AE254" s="352"/>
    </row>
    <row r="255" spans="1:31" x14ac:dyDescent="0.35">
      <c r="A255" s="353"/>
      <c r="B255" s="352"/>
      <c r="C255" s="352"/>
      <c r="D255" s="352"/>
      <c r="E255" s="352"/>
      <c r="F255" s="352"/>
      <c r="G255" s="352"/>
      <c r="H255" s="352"/>
      <c r="I255" s="352"/>
      <c r="J255" s="352"/>
      <c r="K255" s="352"/>
      <c r="L255" s="352"/>
      <c r="M255" s="352"/>
      <c r="N255" s="352"/>
      <c r="O255" s="352"/>
      <c r="P255" s="352"/>
      <c r="Q255" s="352"/>
      <c r="R255" s="352"/>
      <c r="S255" s="352"/>
      <c r="T255" s="352"/>
      <c r="U255" s="352"/>
      <c r="V255" s="352"/>
      <c r="W255" s="352"/>
      <c r="X255" s="338"/>
      <c r="Y255" s="338"/>
      <c r="Z255" s="338"/>
      <c r="AA255" s="338"/>
      <c r="AB255" s="338"/>
      <c r="AC255" s="338"/>
      <c r="AD255" s="338"/>
      <c r="AE255" s="352"/>
    </row>
    <row r="256" spans="1:31" x14ac:dyDescent="0.35">
      <c r="A256" s="353"/>
      <c r="B256" s="352"/>
      <c r="C256" s="352"/>
      <c r="D256" s="352"/>
      <c r="E256" s="352"/>
      <c r="F256" s="352"/>
      <c r="G256" s="352"/>
      <c r="H256" s="352"/>
      <c r="I256" s="352"/>
      <c r="J256" s="352"/>
      <c r="K256" s="352"/>
      <c r="L256" s="352"/>
      <c r="M256" s="352"/>
      <c r="N256" s="352"/>
      <c r="O256" s="352"/>
      <c r="P256" s="352"/>
      <c r="Q256" s="352"/>
      <c r="R256" s="352"/>
      <c r="S256" s="352"/>
      <c r="T256" s="352"/>
      <c r="U256" s="352"/>
      <c r="V256" s="352"/>
      <c r="W256" s="352"/>
      <c r="X256" s="338"/>
      <c r="Y256" s="338"/>
      <c r="Z256" s="338"/>
      <c r="AA256" s="338"/>
      <c r="AB256" s="338"/>
      <c r="AC256" s="338"/>
      <c r="AD256" s="338"/>
      <c r="AE256" s="352"/>
    </row>
    <row r="257" spans="1:31" x14ac:dyDescent="0.35">
      <c r="A257" s="353"/>
      <c r="B257" s="352"/>
      <c r="C257" s="352"/>
      <c r="D257" s="352"/>
      <c r="E257" s="352"/>
      <c r="F257" s="352"/>
      <c r="G257" s="352"/>
      <c r="H257" s="352"/>
      <c r="I257" s="352"/>
      <c r="J257" s="352"/>
      <c r="K257" s="352"/>
      <c r="L257" s="352"/>
      <c r="M257" s="352"/>
      <c r="N257" s="352"/>
      <c r="O257" s="352"/>
      <c r="P257" s="352"/>
      <c r="Q257" s="352"/>
      <c r="R257" s="352"/>
      <c r="S257" s="352"/>
      <c r="T257" s="352"/>
      <c r="U257" s="352"/>
      <c r="V257" s="352"/>
      <c r="W257" s="352"/>
      <c r="X257" s="338"/>
      <c r="Y257" s="338"/>
      <c r="Z257" s="338"/>
      <c r="AA257" s="338"/>
      <c r="AB257" s="338"/>
      <c r="AC257" s="338"/>
      <c r="AD257" s="338"/>
      <c r="AE257" s="352"/>
    </row>
    <row r="258" spans="1:31" x14ac:dyDescent="0.35">
      <c r="A258" s="353"/>
      <c r="B258" s="352"/>
      <c r="C258" s="352"/>
      <c r="D258" s="352"/>
      <c r="E258" s="352"/>
      <c r="F258" s="352"/>
      <c r="G258" s="352"/>
      <c r="H258" s="352"/>
      <c r="I258" s="352"/>
      <c r="J258" s="352"/>
      <c r="K258" s="352"/>
      <c r="L258" s="352"/>
      <c r="M258" s="352"/>
      <c r="N258" s="352"/>
      <c r="O258" s="352"/>
      <c r="P258" s="352"/>
      <c r="Q258" s="352"/>
      <c r="R258" s="352"/>
      <c r="S258" s="352"/>
      <c r="T258" s="352"/>
      <c r="U258" s="352"/>
      <c r="V258" s="352"/>
      <c r="W258" s="352"/>
      <c r="X258" s="338"/>
      <c r="Y258" s="338"/>
      <c r="Z258" s="338"/>
      <c r="AA258" s="338"/>
      <c r="AB258" s="338"/>
      <c r="AC258" s="338"/>
      <c r="AD258" s="338"/>
      <c r="AE258" s="352"/>
    </row>
    <row r="259" spans="1:31" x14ac:dyDescent="0.35">
      <c r="A259" s="353"/>
      <c r="B259" s="352"/>
      <c r="C259" s="352"/>
      <c r="D259" s="352"/>
      <c r="E259" s="352"/>
      <c r="F259" s="352"/>
      <c r="G259" s="352"/>
      <c r="H259" s="352"/>
      <c r="I259" s="352"/>
      <c r="J259" s="352"/>
      <c r="K259" s="352"/>
      <c r="L259" s="352"/>
      <c r="M259" s="352"/>
      <c r="N259" s="352"/>
      <c r="O259" s="352"/>
      <c r="P259" s="352"/>
      <c r="Q259" s="352"/>
      <c r="R259" s="352"/>
      <c r="S259" s="352"/>
      <c r="T259" s="352"/>
      <c r="U259" s="352"/>
      <c r="V259" s="352"/>
      <c r="W259" s="352"/>
      <c r="X259" s="338"/>
      <c r="Y259" s="338"/>
      <c r="Z259" s="338"/>
      <c r="AA259" s="338"/>
      <c r="AB259" s="338"/>
      <c r="AC259" s="338"/>
      <c r="AD259" s="338"/>
      <c r="AE259" s="352"/>
    </row>
    <row r="260" spans="1:31" x14ac:dyDescent="0.35">
      <c r="A260" s="353"/>
      <c r="B260" s="352"/>
      <c r="C260" s="352"/>
      <c r="D260" s="352"/>
      <c r="E260" s="352"/>
      <c r="F260" s="352"/>
      <c r="G260" s="352"/>
      <c r="H260" s="352"/>
      <c r="I260" s="352"/>
      <c r="J260" s="352"/>
      <c r="K260" s="352"/>
      <c r="L260" s="352"/>
      <c r="M260" s="352"/>
      <c r="N260" s="352"/>
      <c r="O260" s="352"/>
      <c r="P260" s="352"/>
      <c r="Q260" s="352"/>
      <c r="R260" s="352"/>
      <c r="S260" s="352"/>
      <c r="T260" s="352"/>
      <c r="U260" s="352"/>
      <c r="V260" s="352"/>
      <c r="W260" s="352"/>
      <c r="X260" s="338"/>
      <c r="Y260" s="338"/>
      <c r="Z260" s="338"/>
      <c r="AA260" s="338"/>
      <c r="AB260" s="338"/>
      <c r="AC260" s="338"/>
      <c r="AD260" s="338"/>
      <c r="AE260" s="352"/>
    </row>
    <row r="261" spans="1:31" x14ac:dyDescent="0.35">
      <c r="A261" s="353"/>
      <c r="B261" s="352"/>
      <c r="C261" s="352"/>
      <c r="D261" s="352"/>
      <c r="E261" s="352"/>
      <c r="F261" s="352"/>
      <c r="G261" s="352"/>
      <c r="H261" s="352"/>
      <c r="I261" s="352"/>
      <c r="J261" s="352"/>
      <c r="K261" s="352"/>
      <c r="L261" s="352"/>
      <c r="M261" s="352"/>
      <c r="N261" s="352"/>
      <c r="O261" s="352"/>
      <c r="P261" s="352"/>
      <c r="Q261" s="352"/>
      <c r="R261" s="352"/>
      <c r="S261" s="352"/>
      <c r="T261" s="352"/>
      <c r="U261" s="352"/>
      <c r="V261" s="352"/>
      <c r="W261" s="352"/>
      <c r="X261" s="338"/>
      <c r="Y261" s="338"/>
      <c r="Z261" s="338"/>
      <c r="AA261" s="338"/>
      <c r="AB261" s="338"/>
      <c r="AC261" s="338"/>
      <c r="AD261" s="338"/>
      <c r="AE261" s="352"/>
    </row>
    <row r="262" spans="1:31" x14ac:dyDescent="0.35">
      <c r="A262" s="353"/>
      <c r="B262" s="352"/>
      <c r="C262" s="352"/>
      <c r="D262" s="352"/>
      <c r="E262" s="352"/>
      <c r="F262" s="352"/>
      <c r="G262" s="352"/>
      <c r="H262" s="352"/>
      <c r="I262" s="352"/>
      <c r="J262" s="352"/>
      <c r="K262" s="352"/>
      <c r="L262" s="352"/>
      <c r="M262" s="352"/>
      <c r="N262" s="352"/>
      <c r="O262" s="352"/>
      <c r="P262" s="352"/>
      <c r="Q262" s="352"/>
      <c r="R262" s="352"/>
      <c r="S262" s="352"/>
      <c r="T262" s="352"/>
      <c r="U262" s="352"/>
      <c r="V262" s="352"/>
      <c r="W262" s="352"/>
      <c r="X262" s="338"/>
      <c r="Y262" s="338"/>
      <c r="Z262" s="338"/>
      <c r="AA262" s="338"/>
      <c r="AB262" s="338"/>
      <c r="AC262" s="338"/>
      <c r="AD262" s="338"/>
      <c r="AE262" s="352"/>
    </row>
    <row r="263" spans="1:31" x14ac:dyDescent="0.35">
      <c r="A263" s="353"/>
      <c r="B263" s="352"/>
      <c r="C263" s="352"/>
      <c r="D263" s="352"/>
      <c r="E263" s="352"/>
      <c r="F263" s="352"/>
      <c r="G263" s="352"/>
      <c r="H263" s="352"/>
      <c r="I263" s="352"/>
      <c r="J263" s="352"/>
      <c r="K263" s="352"/>
      <c r="L263" s="352"/>
      <c r="M263" s="352"/>
      <c r="N263" s="352"/>
      <c r="O263" s="352"/>
      <c r="P263" s="352"/>
      <c r="Q263" s="352"/>
      <c r="R263" s="352"/>
      <c r="S263" s="352"/>
      <c r="T263" s="352"/>
      <c r="U263" s="352"/>
      <c r="V263" s="352"/>
      <c r="W263" s="352"/>
      <c r="X263" s="338"/>
      <c r="Y263" s="338"/>
      <c r="Z263" s="338"/>
      <c r="AA263" s="338"/>
      <c r="AB263" s="338"/>
      <c r="AC263" s="338"/>
      <c r="AD263" s="338"/>
      <c r="AE263" s="352"/>
    </row>
    <row r="264" spans="1:31" x14ac:dyDescent="0.35">
      <c r="A264" s="353"/>
      <c r="B264" s="352"/>
      <c r="C264" s="352"/>
      <c r="D264" s="352"/>
      <c r="E264" s="352"/>
      <c r="F264" s="352"/>
      <c r="G264" s="352"/>
      <c r="H264" s="352"/>
      <c r="I264" s="352"/>
      <c r="J264" s="352"/>
      <c r="K264" s="352"/>
      <c r="L264" s="352"/>
      <c r="M264" s="352"/>
      <c r="N264" s="352"/>
      <c r="O264" s="352"/>
      <c r="P264" s="352"/>
      <c r="Q264" s="352"/>
      <c r="R264" s="352"/>
      <c r="S264" s="352"/>
      <c r="T264" s="352"/>
      <c r="U264" s="352"/>
      <c r="V264" s="352"/>
      <c r="W264" s="352"/>
      <c r="X264" s="338"/>
      <c r="Y264" s="338"/>
      <c r="Z264" s="338"/>
      <c r="AA264" s="338"/>
      <c r="AB264" s="338"/>
      <c r="AC264" s="338"/>
      <c r="AD264" s="338"/>
      <c r="AE264" s="352"/>
    </row>
    <row r="265" spans="1:31" x14ac:dyDescent="0.35">
      <c r="A265" s="353"/>
      <c r="B265" s="352"/>
      <c r="C265" s="352"/>
      <c r="D265" s="352"/>
      <c r="E265" s="352"/>
      <c r="F265" s="352"/>
      <c r="G265" s="352"/>
      <c r="H265" s="352"/>
      <c r="I265" s="352"/>
      <c r="J265" s="352"/>
      <c r="K265" s="352"/>
      <c r="L265" s="352"/>
      <c r="M265" s="352"/>
      <c r="N265" s="352"/>
      <c r="O265" s="352"/>
      <c r="P265" s="352"/>
      <c r="Q265" s="352"/>
      <c r="R265" s="352"/>
      <c r="S265" s="352"/>
      <c r="T265" s="352"/>
      <c r="U265" s="352"/>
      <c r="V265" s="352"/>
      <c r="W265" s="352"/>
      <c r="X265" s="338"/>
      <c r="Y265" s="338"/>
      <c r="Z265" s="338"/>
      <c r="AA265" s="338"/>
      <c r="AB265" s="338"/>
      <c r="AC265" s="338"/>
      <c r="AD265" s="338"/>
      <c r="AE265" s="352"/>
    </row>
    <row r="266" spans="1:31" x14ac:dyDescent="0.35">
      <c r="A266" s="353"/>
      <c r="B266" s="352"/>
      <c r="C266" s="352"/>
      <c r="D266" s="352"/>
      <c r="E266" s="352"/>
      <c r="F266" s="352"/>
      <c r="G266" s="352"/>
      <c r="H266" s="352"/>
      <c r="I266" s="352"/>
      <c r="J266" s="352"/>
      <c r="K266" s="352"/>
      <c r="L266" s="352"/>
      <c r="M266" s="352"/>
      <c r="N266" s="352"/>
      <c r="O266" s="352"/>
      <c r="P266" s="352"/>
      <c r="Q266" s="352"/>
      <c r="R266" s="352"/>
      <c r="S266" s="352"/>
      <c r="T266" s="352"/>
      <c r="U266" s="352"/>
      <c r="V266" s="352"/>
      <c r="W266" s="352"/>
      <c r="X266" s="338"/>
      <c r="Y266" s="338"/>
      <c r="Z266" s="338"/>
      <c r="AA266" s="338"/>
      <c r="AB266" s="338"/>
      <c r="AC266" s="338"/>
      <c r="AD266" s="338"/>
      <c r="AE266" s="352"/>
    </row>
    <row r="267" spans="1:31" x14ac:dyDescent="0.35">
      <c r="A267" s="353"/>
      <c r="B267" s="352"/>
      <c r="C267" s="352"/>
      <c r="D267" s="352"/>
      <c r="E267" s="352"/>
      <c r="F267" s="352"/>
      <c r="G267" s="352"/>
      <c r="H267" s="352"/>
      <c r="I267" s="352"/>
      <c r="J267" s="352"/>
      <c r="K267" s="352"/>
      <c r="L267" s="352"/>
      <c r="M267" s="352"/>
      <c r="N267" s="352"/>
      <c r="O267" s="352"/>
      <c r="P267" s="352"/>
      <c r="Q267" s="352"/>
      <c r="R267" s="352"/>
      <c r="S267" s="352"/>
      <c r="T267" s="352"/>
      <c r="U267" s="352"/>
      <c r="V267" s="352"/>
      <c r="W267" s="352"/>
      <c r="X267" s="338"/>
      <c r="Y267" s="338"/>
      <c r="Z267" s="338"/>
      <c r="AA267" s="338"/>
      <c r="AB267" s="338"/>
      <c r="AC267" s="338"/>
      <c r="AD267" s="338"/>
      <c r="AE267" s="352"/>
    </row>
    <row r="268" spans="1:31" x14ac:dyDescent="0.35">
      <c r="A268" s="353"/>
      <c r="B268" s="352"/>
      <c r="C268" s="352"/>
      <c r="D268" s="352"/>
      <c r="E268" s="352"/>
      <c r="F268" s="352"/>
      <c r="G268" s="352"/>
      <c r="H268" s="352"/>
      <c r="I268" s="352"/>
      <c r="J268" s="352"/>
      <c r="K268" s="352"/>
      <c r="L268" s="352"/>
      <c r="M268" s="352"/>
      <c r="N268" s="352"/>
      <c r="O268" s="352"/>
      <c r="P268" s="352"/>
      <c r="Q268" s="352"/>
      <c r="R268" s="352"/>
      <c r="S268" s="352"/>
      <c r="T268" s="352"/>
      <c r="U268" s="352"/>
      <c r="V268" s="352"/>
      <c r="W268" s="352"/>
      <c r="X268" s="338"/>
      <c r="Y268" s="338"/>
      <c r="Z268" s="338"/>
      <c r="AA268" s="338"/>
      <c r="AB268" s="338"/>
      <c r="AC268" s="338"/>
      <c r="AD268" s="338"/>
      <c r="AE268" s="352"/>
    </row>
    <row r="269" spans="1:31" x14ac:dyDescent="0.35">
      <c r="A269" s="353"/>
      <c r="B269" s="352"/>
      <c r="C269" s="352"/>
      <c r="D269" s="352"/>
      <c r="E269" s="352"/>
      <c r="F269" s="352"/>
      <c r="G269" s="352"/>
      <c r="H269" s="352"/>
      <c r="I269" s="352"/>
      <c r="J269" s="352"/>
      <c r="K269" s="352"/>
      <c r="L269" s="352"/>
      <c r="M269" s="352"/>
      <c r="N269" s="352"/>
      <c r="O269" s="352"/>
      <c r="P269" s="352"/>
      <c r="Q269" s="352"/>
      <c r="R269" s="352"/>
      <c r="S269" s="352"/>
      <c r="T269" s="352"/>
      <c r="U269" s="352"/>
      <c r="V269" s="352"/>
      <c r="W269" s="352"/>
      <c r="X269" s="338"/>
      <c r="Y269" s="338"/>
      <c r="Z269" s="338"/>
      <c r="AA269" s="338"/>
      <c r="AB269" s="338"/>
      <c r="AC269" s="338"/>
      <c r="AD269" s="338"/>
      <c r="AE269" s="352"/>
    </row>
    <row r="270" spans="1:31" x14ac:dyDescent="0.35">
      <c r="A270" s="353"/>
      <c r="B270" s="352"/>
      <c r="C270" s="352"/>
      <c r="D270" s="352"/>
      <c r="E270" s="352"/>
      <c r="F270" s="352"/>
      <c r="G270" s="352"/>
      <c r="H270" s="352"/>
      <c r="I270" s="352"/>
      <c r="J270" s="352"/>
      <c r="K270" s="352"/>
      <c r="L270" s="352"/>
      <c r="M270" s="352"/>
      <c r="N270" s="352"/>
      <c r="O270" s="352"/>
      <c r="P270" s="352"/>
      <c r="Q270" s="352"/>
      <c r="R270" s="352"/>
      <c r="S270" s="352"/>
      <c r="T270" s="352"/>
      <c r="U270" s="352"/>
      <c r="V270" s="352"/>
      <c r="W270" s="352"/>
      <c r="X270" s="338"/>
      <c r="Y270" s="338"/>
      <c r="Z270" s="338"/>
      <c r="AA270" s="338"/>
      <c r="AB270" s="338"/>
      <c r="AC270" s="338"/>
      <c r="AD270" s="338"/>
      <c r="AE270" s="352"/>
    </row>
    <row r="271" spans="1:31" x14ac:dyDescent="0.35">
      <c r="A271" s="353"/>
      <c r="B271" s="352"/>
      <c r="C271" s="352"/>
      <c r="D271" s="352"/>
      <c r="E271" s="352"/>
      <c r="F271" s="352"/>
      <c r="G271" s="352"/>
      <c r="H271" s="352"/>
      <c r="I271" s="352"/>
      <c r="J271" s="352"/>
      <c r="K271" s="352"/>
      <c r="L271" s="352"/>
      <c r="M271" s="352"/>
      <c r="N271" s="352"/>
      <c r="O271" s="352"/>
      <c r="P271" s="352"/>
      <c r="Q271" s="352"/>
      <c r="R271" s="352"/>
      <c r="S271" s="352"/>
      <c r="T271" s="352"/>
      <c r="U271" s="352"/>
      <c r="V271" s="352"/>
      <c r="W271" s="352"/>
      <c r="X271" s="338"/>
      <c r="Y271" s="338"/>
      <c r="Z271" s="338"/>
      <c r="AA271" s="338"/>
      <c r="AB271" s="338"/>
      <c r="AC271" s="338"/>
      <c r="AD271" s="338"/>
      <c r="AE271" s="352"/>
    </row>
    <row r="272" spans="1:31" x14ac:dyDescent="0.35">
      <c r="A272" s="353"/>
      <c r="B272" s="352"/>
      <c r="C272" s="352"/>
      <c r="D272" s="352"/>
      <c r="E272" s="352"/>
      <c r="F272" s="352"/>
      <c r="G272" s="352"/>
      <c r="H272" s="352"/>
      <c r="I272" s="352"/>
      <c r="J272" s="352"/>
      <c r="K272" s="352"/>
      <c r="L272" s="352"/>
      <c r="M272" s="352"/>
      <c r="N272" s="352"/>
      <c r="O272" s="352"/>
      <c r="P272" s="352"/>
      <c r="Q272" s="352"/>
      <c r="R272" s="352"/>
      <c r="S272" s="352"/>
      <c r="T272" s="352"/>
      <c r="U272" s="352"/>
      <c r="V272" s="352"/>
      <c r="W272" s="352"/>
      <c r="X272" s="338"/>
      <c r="Y272" s="338"/>
      <c r="Z272" s="338"/>
      <c r="AA272" s="338"/>
      <c r="AB272" s="338"/>
      <c r="AC272" s="338"/>
      <c r="AD272" s="338"/>
      <c r="AE272" s="352"/>
    </row>
    <row r="273" spans="1:31" x14ac:dyDescent="0.35">
      <c r="A273" s="353"/>
      <c r="B273" s="352"/>
      <c r="C273" s="352"/>
      <c r="D273" s="352"/>
      <c r="E273" s="352"/>
      <c r="F273" s="352"/>
      <c r="G273" s="352"/>
      <c r="H273" s="352"/>
      <c r="I273" s="352"/>
      <c r="J273" s="352"/>
      <c r="K273" s="352"/>
      <c r="L273" s="352"/>
      <c r="M273" s="352"/>
      <c r="N273" s="352"/>
      <c r="O273" s="352"/>
      <c r="P273" s="352"/>
      <c r="Q273" s="352"/>
      <c r="R273" s="352"/>
      <c r="S273" s="352"/>
      <c r="T273" s="352"/>
      <c r="U273" s="352"/>
      <c r="V273" s="352"/>
      <c r="W273" s="352"/>
      <c r="X273" s="338"/>
      <c r="Y273" s="338"/>
      <c r="Z273" s="338"/>
      <c r="AA273" s="338"/>
      <c r="AB273" s="338"/>
      <c r="AC273" s="338"/>
      <c r="AD273" s="338"/>
      <c r="AE273" s="352"/>
    </row>
    <row r="274" spans="1:31" x14ac:dyDescent="0.35">
      <c r="A274" s="353"/>
      <c r="B274" s="352"/>
      <c r="C274" s="352"/>
      <c r="D274" s="352"/>
      <c r="E274" s="352"/>
      <c r="F274" s="352"/>
      <c r="G274" s="352"/>
      <c r="H274" s="352"/>
      <c r="I274" s="352"/>
      <c r="J274" s="352"/>
      <c r="K274" s="352"/>
      <c r="L274" s="352"/>
      <c r="M274" s="352"/>
      <c r="N274" s="352"/>
      <c r="O274" s="352"/>
      <c r="P274" s="352"/>
      <c r="Q274" s="352"/>
      <c r="R274" s="352"/>
      <c r="S274" s="352"/>
      <c r="T274" s="352"/>
      <c r="U274" s="352"/>
      <c r="V274" s="352"/>
      <c r="W274" s="352"/>
      <c r="X274" s="338"/>
      <c r="Y274" s="338"/>
      <c r="Z274" s="338"/>
      <c r="AA274" s="338"/>
      <c r="AB274" s="338"/>
      <c r="AC274" s="338"/>
      <c r="AD274" s="338"/>
      <c r="AE274" s="352"/>
    </row>
    <row r="275" spans="1:31" x14ac:dyDescent="0.35">
      <c r="A275" s="353"/>
      <c r="B275" s="352"/>
      <c r="C275" s="352"/>
      <c r="D275" s="352"/>
      <c r="E275" s="352"/>
      <c r="F275" s="352"/>
      <c r="G275" s="352"/>
      <c r="H275" s="352"/>
      <c r="I275" s="352"/>
      <c r="J275" s="352"/>
      <c r="K275" s="352"/>
      <c r="L275" s="352"/>
      <c r="M275" s="352"/>
      <c r="N275" s="352"/>
      <c r="O275" s="352"/>
      <c r="P275" s="352"/>
      <c r="Q275" s="352"/>
      <c r="R275" s="352"/>
      <c r="S275" s="352"/>
      <c r="T275" s="352"/>
      <c r="U275" s="352"/>
      <c r="V275" s="352"/>
      <c r="W275" s="352"/>
      <c r="X275" s="338"/>
      <c r="Y275" s="338"/>
      <c r="Z275" s="338"/>
      <c r="AA275" s="338"/>
      <c r="AB275" s="338"/>
      <c r="AC275" s="338"/>
      <c r="AD275" s="338"/>
      <c r="AE275" s="352"/>
    </row>
    <row r="276" spans="1:31" x14ac:dyDescent="0.35">
      <c r="A276" s="353"/>
      <c r="B276" s="352"/>
      <c r="C276" s="352"/>
      <c r="D276" s="352"/>
      <c r="E276" s="352"/>
      <c r="F276" s="352"/>
      <c r="G276" s="352"/>
      <c r="H276" s="352"/>
      <c r="I276" s="352"/>
      <c r="J276" s="352"/>
      <c r="K276" s="352"/>
      <c r="L276" s="352"/>
      <c r="M276" s="352"/>
      <c r="N276" s="352"/>
      <c r="O276" s="352"/>
      <c r="P276" s="352"/>
      <c r="Q276" s="352"/>
      <c r="R276" s="352"/>
      <c r="S276" s="352"/>
      <c r="T276" s="352"/>
      <c r="U276" s="352"/>
      <c r="V276" s="352"/>
      <c r="W276" s="352"/>
      <c r="X276" s="338"/>
      <c r="Y276" s="338"/>
      <c r="Z276" s="338"/>
      <c r="AA276" s="338"/>
      <c r="AB276" s="338"/>
      <c r="AC276" s="338"/>
      <c r="AD276" s="338"/>
      <c r="AE276" s="352"/>
    </row>
    <row r="277" spans="1:31" x14ac:dyDescent="0.35">
      <c r="A277" s="353"/>
      <c r="B277" s="352"/>
      <c r="C277" s="352"/>
      <c r="D277" s="352"/>
      <c r="E277" s="352"/>
      <c r="F277" s="352"/>
      <c r="G277" s="352"/>
      <c r="H277" s="352"/>
      <c r="I277" s="352"/>
      <c r="J277" s="352"/>
      <c r="K277" s="352"/>
      <c r="L277" s="352"/>
      <c r="M277" s="352"/>
      <c r="N277" s="352"/>
      <c r="O277" s="352"/>
      <c r="P277" s="352"/>
      <c r="Q277" s="352"/>
      <c r="R277" s="352"/>
      <c r="S277" s="352"/>
      <c r="T277" s="352"/>
      <c r="U277" s="352"/>
      <c r="V277" s="352"/>
      <c r="W277" s="352"/>
      <c r="X277" s="338"/>
      <c r="Y277" s="338"/>
      <c r="Z277" s="338"/>
      <c r="AA277" s="338"/>
      <c r="AB277" s="338"/>
      <c r="AC277" s="338"/>
      <c r="AD277" s="338"/>
      <c r="AE277" s="352"/>
    </row>
    <row r="278" spans="1:31" x14ac:dyDescent="0.35">
      <c r="A278" s="353"/>
      <c r="B278" s="352"/>
      <c r="C278" s="352"/>
      <c r="D278" s="352"/>
      <c r="E278" s="352"/>
      <c r="F278" s="352"/>
      <c r="G278" s="352"/>
      <c r="H278" s="352"/>
      <c r="I278" s="352"/>
      <c r="J278" s="352"/>
      <c r="K278" s="352"/>
      <c r="L278" s="352"/>
      <c r="M278" s="352"/>
      <c r="N278" s="352"/>
      <c r="O278" s="352"/>
      <c r="P278" s="352"/>
      <c r="Q278" s="352"/>
      <c r="R278" s="352"/>
      <c r="S278" s="352"/>
      <c r="T278" s="352"/>
      <c r="U278" s="352"/>
      <c r="V278" s="352"/>
      <c r="W278" s="352"/>
      <c r="X278" s="338"/>
      <c r="Y278" s="338"/>
      <c r="Z278" s="338"/>
      <c r="AA278" s="338"/>
      <c r="AB278" s="338"/>
      <c r="AC278" s="338"/>
      <c r="AD278" s="338"/>
      <c r="AE278" s="352"/>
    </row>
    <row r="279" spans="1:31" x14ac:dyDescent="0.35">
      <c r="A279" s="353"/>
      <c r="B279" s="352"/>
      <c r="C279" s="352"/>
      <c r="D279" s="352"/>
      <c r="E279" s="352"/>
      <c r="F279" s="352"/>
      <c r="G279" s="352"/>
      <c r="H279" s="352"/>
      <c r="I279" s="352"/>
      <c r="J279" s="352"/>
      <c r="K279" s="352"/>
      <c r="L279" s="352"/>
      <c r="M279" s="352"/>
      <c r="N279" s="352"/>
      <c r="O279" s="352"/>
      <c r="P279" s="352"/>
      <c r="Q279" s="352"/>
      <c r="R279" s="352"/>
      <c r="S279" s="352"/>
      <c r="T279" s="352"/>
      <c r="U279" s="352"/>
      <c r="V279" s="352"/>
      <c r="W279" s="352"/>
      <c r="X279" s="338"/>
      <c r="Y279" s="338"/>
      <c r="Z279" s="338"/>
      <c r="AA279" s="338"/>
      <c r="AB279" s="338"/>
      <c r="AC279" s="338"/>
      <c r="AD279" s="338"/>
      <c r="AE279" s="352"/>
    </row>
    <row r="280" spans="1:31" x14ac:dyDescent="0.35">
      <c r="A280" s="353"/>
      <c r="B280" s="352"/>
      <c r="C280" s="352"/>
      <c r="D280" s="352"/>
      <c r="E280" s="352"/>
      <c r="F280" s="352"/>
      <c r="G280" s="352"/>
      <c r="H280" s="352"/>
      <c r="I280" s="352"/>
      <c r="J280" s="352"/>
      <c r="K280" s="352"/>
      <c r="L280" s="352"/>
      <c r="M280" s="352"/>
      <c r="N280" s="352"/>
      <c r="O280" s="352"/>
      <c r="P280" s="352"/>
      <c r="Q280" s="352"/>
      <c r="R280" s="352"/>
      <c r="S280" s="352"/>
      <c r="T280" s="352"/>
      <c r="U280" s="352"/>
      <c r="V280" s="352"/>
      <c r="W280" s="352"/>
      <c r="X280" s="338"/>
      <c r="Y280" s="338"/>
      <c r="Z280" s="338"/>
      <c r="AA280" s="338"/>
      <c r="AB280" s="338"/>
      <c r="AC280" s="338"/>
      <c r="AD280" s="338"/>
      <c r="AE280" s="352"/>
    </row>
    <row r="281" spans="1:31" x14ac:dyDescent="0.35">
      <c r="A281" s="353"/>
      <c r="B281" s="352"/>
      <c r="C281" s="352"/>
      <c r="D281" s="352"/>
      <c r="E281" s="352"/>
      <c r="F281" s="352"/>
      <c r="G281" s="352"/>
      <c r="H281" s="352"/>
      <c r="I281" s="352"/>
      <c r="J281" s="352"/>
      <c r="K281" s="352"/>
      <c r="L281" s="352"/>
      <c r="M281" s="352"/>
      <c r="N281" s="352"/>
      <c r="O281" s="352"/>
      <c r="P281" s="352"/>
      <c r="Q281" s="352"/>
      <c r="R281" s="352"/>
      <c r="S281" s="352"/>
      <c r="T281" s="352"/>
      <c r="U281" s="352"/>
      <c r="V281" s="352"/>
      <c r="W281" s="352"/>
      <c r="X281" s="338"/>
      <c r="Y281" s="338"/>
      <c r="Z281" s="338"/>
      <c r="AA281" s="338"/>
      <c r="AB281" s="338"/>
      <c r="AC281" s="338"/>
      <c r="AD281" s="338"/>
      <c r="AE281" s="352"/>
    </row>
    <row r="282" spans="1:31" x14ac:dyDescent="0.35">
      <c r="A282" s="353"/>
      <c r="B282" s="352"/>
      <c r="C282" s="352"/>
      <c r="D282" s="352"/>
      <c r="E282" s="352"/>
      <c r="F282" s="352"/>
      <c r="G282" s="352"/>
      <c r="H282" s="352"/>
      <c r="I282" s="352"/>
      <c r="J282" s="352"/>
      <c r="K282" s="352"/>
      <c r="L282" s="352"/>
      <c r="M282" s="352"/>
      <c r="N282" s="352"/>
      <c r="O282" s="352"/>
      <c r="P282" s="352"/>
      <c r="Q282" s="352"/>
      <c r="R282" s="352"/>
      <c r="S282" s="352"/>
      <c r="T282" s="352"/>
      <c r="U282" s="352"/>
      <c r="V282" s="352"/>
      <c r="W282" s="352"/>
      <c r="X282" s="338"/>
      <c r="Y282" s="338"/>
      <c r="Z282" s="338"/>
      <c r="AA282" s="338"/>
      <c r="AB282" s="338"/>
      <c r="AC282" s="338"/>
      <c r="AD282" s="338"/>
      <c r="AE282" s="352"/>
    </row>
    <row r="283" spans="1:31" x14ac:dyDescent="0.35">
      <c r="A283" s="353"/>
      <c r="B283" s="352"/>
      <c r="C283" s="352"/>
      <c r="D283" s="352"/>
      <c r="E283" s="352"/>
      <c r="F283" s="352"/>
      <c r="G283" s="352"/>
      <c r="H283" s="352"/>
      <c r="I283" s="352"/>
      <c r="J283" s="352"/>
      <c r="K283" s="352"/>
      <c r="L283" s="352"/>
      <c r="M283" s="352"/>
      <c r="N283" s="352"/>
      <c r="O283" s="352"/>
      <c r="P283" s="352"/>
      <c r="Q283" s="352"/>
      <c r="R283" s="352"/>
      <c r="S283" s="352"/>
      <c r="T283" s="352"/>
      <c r="U283" s="352"/>
      <c r="V283" s="352"/>
      <c r="W283" s="352"/>
      <c r="X283" s="338"/>
      <c r="Y283" s="338"/>
      <c r="Z283" s="338"/>
      <c r="AA283" s="338"/>
      <c r="AB283" s="338"/>
      <c r="AC283" s="338"/>
      <c r="AD283" s="338"/>
      <c r="AE283" s="352"/>
    </row>
    <row r="284" spans="1:31" x14ac:dyDescent="0.35">
      <c r="A284" s="353"/>
      <c r="B284" s="352"/>
      <c r="C284" s="352"/>
      <c r="D284" s="352"/>
      <c r="E284" s="352"/>
      <c r="F284" s="352"/>
      <c r="G284" s="352"/>
      <c r="H284" s="352"/>
      <c r="I284" s="352"/>
      <c r="J284" s="352"/>
      <c r="K284" s="352"/>
      <c r="L284" s="352"/>
      <c r="M284" s="352"/>
      <c r="N284" s="352"/>
      <c r="O284" s="352"/>
      <c r="P284" s="352"/>
      <c r="Q284" s="352"/>
      <c r="R284" s="352"/>
      <c r="S284" s="352"/>
      <c r="T284" s="352"/>
      <c r="U284" s="352"/>
      <c r="V284" s="352"/>
      <c r="W284" s="352"/>
      <c r="X284" s="338"/>
      <c r="Y284" s="338"/>
      <c r="Z284" s="338"/>
      <c r="AA284" s="338"/>
      <c r="AB284" s="338"/>
      <c r="AC284" s="338"/>
      <c r="AD284" s="338"/>
      <c r="AE284" s="352"/>
    </row>
    <row r="285" spans="1:31" x14ac:dyDescent="0.35">
      <c r="A285" s="353"/>
      <c r="B285" s="352"/>
      <c r="C285" s="352"/>
      <c r="D285" s="352"/>
      <c r="E285" s="352"/>
      <c r="F285" s="352"/>
      <c r="G285" s="352"/>
      <c r="H285" s="352"/>
      <c r="I285" s="352"/>
      <c r="J285" s="352"/>
      <c r="K285" s="352"/>
      <c r="L285" s="352"/>
      <c r="M285" s="352"/>
      <c r="N285" s="352"/>
      <c r="O285" s="352"/>
      <c r="P285" s="352"/>
      <c r="Q285" s="352"/>
      <c r="R285" s="352"/>
      <c r="S285" s="352"/>
      <c r="T285" s="352"/>
      <c r="U285" s="352"/>
      <c r="V285" s="352"/>
      <c r="W285" s="352"/>
      <c r="X285" s="338"/>
      <c r="Y285" s="338"/>
      <c r="Z285" s="338"/>
      <c r="AA285" s="338"/>
      <c r="AB285" s="338"/>
      <c r="AC285" s="338"/>
      <c r="AD285" s="338"/>
      <c r="AE285" s="352"/>
    </row>
    <row r="286" spans="1:31" x14ac:dyDescent="0.35">
      <c r="A286" s="353"/>
      <c r="B286" s="352"/>
      <c r="C286" s="352"/>
      <c r="D286" s="352"/>
      <c r="E286" s="352"/>
      <c r="F286" s="352"/>
      <c r="G286" s="352"/>
      <c r="H286" s="352"/>
      <c r="I286" s="352"/>
      <c r="J286" s="352"/>
      <c r="K286" s="352"/>
      <c r="L286" s="352"/>
      <c r="M286" s="352"/>
      <c r="N286" s="352"/>
      <c r="O286" s="352"/>
      <c r="P286" s="352"/>
      <c r="Q286" s="352"/>
      <c r="R286" s="352"/>
      <c r="S286" s="352"/>
      <c r="T286" s="352"/>
      <c r="U286" s="352"/>
      <c r="V286" s="352"/>
      <c r="W286" s="352"/>
      <c r="X286" s="338"/>
      <c r="Y286" s="338"/>
      <c r="Z286" s="338"/>
      <c r="AA286" s="338"/>
      <c r="AB286" s="338"/>
      <c r="AC286" s="338"/>
      <c r="AD286" s="338"/>
      <c r="AE286" s="352"/>
    </row>
    <row r="287" spans="1:31" x14ac:dyDescent="0.35">
      <c r="A287" s="353"/>
      <c r="B287" s="352"/>
      <c r="C287" s="352"/>
      <c r="D287" s="352"/>
      <c r="E287" s="352"/>
      <c r="F287" s="352"/>
      <c r="G287" s="352"/>
      <c r="H287" s="352"/>
      <c r="I287" s="352"/>
      <c r="J287" s="352"/>
      <c r="K287" s="352"/>
      <c r="L287" s="352"/>
      <c r="M287" s="352"/>
      <c r="N287" s="352"/>
      <c r="O287" s="352"/>
      <c r="P287" s="352"/>
      <c r="Q287" s="352"/>
      <c r="R287" s="352"/>
      <c r="S287" s="352"/>
      <c r="T287" s="352"/>
      <c r="U287" s="352"/>
      <c r="V287" s="352"/>
      <c r="W287" s="352"/>
      <c r="X287" s="338"/>
      <c r="Y287" s="338"/>
      <c r="Z287" s="338"/>
      <c r="AA287" s="338"/>
      <c r="AB287" s="338"/>
      <c r="AC287" s="338"/>
      <c r="AD287" s="338"/>
      <c r="AE287" s="352"/>
    </row>
    <row r="288" spans="1:31" x14ac:dyDescent="0.35">
      <c r="A288" s="353"/>
      <c r="B288" s="352"/>
      <c r="C288" s="352"/>
      <c r="D288" s="352"/>
      <c r="E288" s="352"/>
      <c r="F288" s="352"/>
      <c r="G288" s="352"/>
      <c r="H288" s="352"/>
      <c r="I288" s="352"/>
      <c r="J288" s="352"/>
      <c r="K288" s="352"/>
      <c r="L288" s="352"/>
      <c r="M288" s="352"/>
      <c r="N288" s="352"/>
      <c r="O288" s="352"/>
      <c r="P288" s="352"/>
      <c r="Q288" s="352"/>
      <c r="R288" s="352"/>
      <c r="S288" s="352"/>
      <c r="T288" s="352"/>
      <c r="U288" s="352"/>
      <c r="V288" s="352"/>
      <c r="W288" s="352"/>
      <c r="X288" s="338"/>
      <c r="Y288" s="338"/>
      <c r="Z288" s="338"/>
      <c r="AA288" s="338"/>
      <c r="AB288" s="338"/>
      <c r="AC288" s="338"/>
      <c r="AD288" s="338"/>
      <c r="AE288" s="352"/>
    </row>
    <row r="289" spans="1:31" x14ac:dyDescent="0.35">
      <c r="A289" s="353"/>
      <c r="B289" s="352"/>
      <c r="C289" s="352"/>
      <c r="D289" s="352"/>
      <c r="E289" s="352"/>
      <c r="F289" s="352"/>
      <c r="G289" s="352"/>
      <c r="H289" s="352"/>
      <c r="I289" s="352"/>
      <c r="J289" s="352"/>
      <c r="K289" s="352"/>
      <c r="L289" s="352"/>
      <c r="M289" s="352"/>
      <c r="N289" s="352"/>
      <c r="O289" s="352"/>
      <c r="P289" s="352"/>
      <c r="Q289" s="352"/>
      <c r="R289" s="352"/>
      <c r="S289" s="352"/>
      <c r="T289" s="352"/>
      <c r="U289" s="352"/>
      <c r="V289" s="352"/>
      <c r="W289" s="352"/>
      <c r="X289" s="338"/>
      <c r="Y289" s="338"/>
      <c r="Z289" s="338"/>
      <c r="AA289" s="338"/>
      <c r="AB289" s="338"/>
      <c r="AC289" s="338"/>
      <c r="AD289" s="338"/>
      <c r="AE289" s="352"/>
    </row>
    <row r="290" spans="1:31" x14ac:dyDescent="0.35">
      <c r="A290" s="353"/>
      <c r="B290" s="352"/>
      <c r="C290" s="352"/>
      <c r="D290" s="352"/>
      <c r="E290" s="352"/>
      <c r="F290" s="352"/>
      <c r="G290" s="352"/>
      <c r="H290" s="352"/>
      <c r="I290" s="352"/>
      <c r="J290" s="352"/>
      <c r="K290" s="352"/>
      <c r="L290" s="352"/>
      <c r="M290" s="352"/>
      <c r="N290" s="352"/>
      <c r="O290" s="352"/>
      <c r="P290" s="352"/>
      <c r="Q290" s="352"/>
      <c r="R290" s="352"/>
      <c r="S290" s="352"/>
      <c r="T290" s="352"/>
      <c r="U290" s="352"/>
      <c r="V290" s="352"/>
      <c r="W290" s="352"/>
      <c r="X290" s="338"/>
      <c r="Y290" s="338"/>
      <c r="Z290" s="338"/>
      <c r="AA290" s="338"/>
      <c r="AB290" s="338"/>
      <c r="AC290" s="338"/>
      <c r="AD290" s="338"/>
      <c r="AE290" s="352"/>
    </row>
    <row r="291" spans="1:31" x14ac:dyDescent="0.35">
      <c r="A291" s="353"/>
      <c r="B291" s="352"/>
      <c r="C291" s="352"/>
      <c r="D291" s="352"/>
      <c r="E291" s="352"/>
      <c r="F291" s="352"/>
      <c r="G291" s="352"/>
      <c r="H291" s="352"/>
      <c r="I291" s="352"/>
      <c r="J291" s="352"/>
      <c r="K291" s="352"/>
      <c r="L291" s="352"/>
      <c r="M291" s="352"/>
      <c r="N291" s="352"/>
      <c r="O291" s="352"/>
      <c r="P291" s="352"/>
      <c r="Q291" s="352"/>
      <c r="R291" s="352"/>
      <c r="S291" s="352"/>
      <c r="T291" s="352"/>
      <c r="U291" s="352"/>
      <c r="V291" s="352"/>
      <c r="W291" s="352"/>
      <c r="X291" s="338"/>
      <c r="Y291" s="338"/>
      <c r="Z291" s="338"/>
      <c r="AA291" s="338"/>
      <c r="AB291" s="338"/>
      <c r="AC291" s="338"/>
      <c r="AD291" s="338"/>
      <c r="AE291" s="352"/>
    </row>
    <row r="292" spans="1:31" x14ac:dyDescent="0.35">
      <c r="A292" s="353"/>
      <c r="B292" s="352"/>
      <c r="C292" s="352"/>
      <c r="D292" s="352"/>
      <c r="E292" s="352"/>
      <c r="F292" s="352"/>
      <c r="G292" s="352"/>
      <c r="H292" s="352"/>
      <c r="I292" s="352"/>
      <c r="J292" s="352"/>
      <c r="K292" s="352"/>
      <c r="L292" s="352"/>
      <c r="M292" s="352"/>
      <c r="N292" s="352"/>
      <c r="O292" s="352"/>
      <c r="P292" s="352"/>
      <c r="Q292" s="352"/>
      <c r="R292" s="352"/>
      <c r="S292" s="352"/>
      <c r="T292" s="352"/>
      <c r="U292" s="352"/>
      <c r="V292" s="352"/>
      <c r="W292" s="352"/>
      <c r="X292" s="338"/>
      <c r="Y292" s="338"/>
      <c r="Z292" s="338"/>
      <c r="AA292" s="338"/>
      <c r="AB292" s="338"/>
      <c r="AC292" s="338"/>
      <c r="AD292" s="338"/>
      <c r="AE292" s="352"/>
    </row>
    <row r="293" spans="1:31" x14ac:dyDescent="0.35">
      <c r="A293" s="353"/>
      <c r="B293" s="352"/>
      <c r="C293" s="352"/>
      <c r="D293" s="352"/>
      <c r="E293" s="352"/>
      <c r="F293" s="352"/>
      <c r="G293" s="352"/>
      <c r="H293" s="352"/>
      <c r="I293" s="352"/>
      <c r="J293" s="352"/>
      <c r="K293" s="352"/>
      <c r="L293" s="352"/>
      <c r="M293" s="352"/>
      <c r="N293" s="352"/>
      <c r="O293" s="352"/>
      <c r="P293" s="352"/>
      <c r="Q293" s="352"/>
      <c r="R293" s="352"/>
      <c r="S293" s="352"/>
      <c r="T293" s="352"/>
      <c r="U293" s="352"/>
      <c r="V293" s="352"/>
      <c r="W293" s="352"/>
      <c r="X293" s="338"/>
      <c r="Y293" s="338"/>
      <c r="Z293" s="338"/>
      <c r="AA293" s="338"/>
      <c r="AB293" s="338"/>
      <c r="AC293" s="338"/>
      <c r="AD293" s="338"/>
      <c r="AE293" s="352"/>
    </row>
    <row r="294" spans="1:31" x14ac:dyDescent="0.35">
      <c r="A294" s="353"/>
      <c r="B294" s="352"/>
      <c r="C294" s="352"/>
      <c r="D294" s="352"/>
      <c r="E294" s="352"/>
      <c r="F294" s="352"/>
      <c r="G294" s="352"/>
      <c r="H294" s="352"/>
      <c r="I294" s="352"/>
      <c r="J294" s="352"/>
      <c r="K294" s="352"/>
      <c r="L294" s="352"/>
      <c r="M294" s="352"/>
      <c r="N294" s="352"/>
      <c r="O294" s="352"/>
      <c r="P294" s="352"/>
      <c r="Q294" s="352"/>
      <c r="R294" s="352"/>
      <c r="S294" s="352"/>
      <c r="T294" s="352"/>
      <c r="U294" s="352"/>
      <c r="V294" s="352"/>
      <c r="W294" s="352"/>
      <c r="X294" s="338"/>
      <c r="Y294" s="338"/>
      <c r="Z294" s="338"/>
      <c r="AA294" s="338"/>
      <c r="AB294" s="338"/>
      <c r="AC294" s="338"/>
      <c r="AD294" s="338"/>
      <c r="AE294" s="352"/>
    </row>
    <row r="295" spans="1:31" x14ac:dyDescent="0.35">
      <c r="A295" s="353"/>
      <c r="B295" s="352"/>
      <c r="C295" s="352"/>
      <c r="D295" s="352"/>
      <c r="E295" s="352"/>
      <c r="F295" s="352"/>
      <c r="G295" s="352"/>
      <c r="H295" s="352"/>
      <c r="I295" s="352"/>
      <c r="J295" s="352"/>
      <c r="K295" s="352"/>
      <c r="L295" s="352"/>
      <c r="M295" s="352"/>
      <c r="N295" s="352"/>
      <c r="O295" s="352"/>
      <c r="P295" s="352"/>
      <c r="Q295" s="352"/>
      <c r="R295" s="352"/>
      <c r="S295" s="352"/>
      <c r="T295" s="352"/>
      <c r="U295" s="352"/>
      <c r="V295" s="352"/>
      <c r="W295" s="352"/>
      <c r="X295" s="338"/>
      <c r="Y295" s="338"/>
      <c r="Z295" s="338"/>
      <c r="AA295" s="338"/>
      <c r="AB295" s="338"/>
      <c r="AC295" s="338"/>
      <c r="AD295" s="338"/>
      <c r="AE295" s="352"/>
    </row>
    <row r="296" spans="1:31" x14ac:dyDescent="0.35">
      <c r="A296" s="353"/>
      <c r="B296" s="352"/>
      <c r="C296" s="352"/>
      <c r="D296" s="352"/>
      <c r="E296" s="352"/>
      <c r="F296" s="352"/>
      <c r="G296" s="352"/>
      <c r="H296" s="352"/>
      <c r="I296" s="352"/>
      <c r="J296" s="352"/>
      <c r="K296" s="352"/>
      <c r="L296" s="352"/>
      <c r="M296" s="352"/>
      <c r="N296" s="352"/>
      <c r="O296" s="352"/>
      <c r="P296" s="352"/>
      <c r="Q296" s="352"/>
      <c r="R296" s="352"/>
      <c r="S296" s="352"/>
      <c r="T296" s="352"/>
      <c r="U296" s="352"/>
      <c r="V296" s="352"/>
      <c r="W296" s="352"/>
      <c r="X296" s="338"/>
      <c r="Y296" s="338"/>
      <c r="Z296" s="338"/>
      <c r="AA296" s="338"/>
      <c r="AB296" s="338"/>
      <c r="AC296" s="338"/>
      <c r="AD296" s="338"/>
      <c r="AE296" s="352"/>
    </row>
    <row r="297" spans="1:31" x14ac:dyDescent="0.35">
      <c r="A297" s="353"/>
      <c r="B297" s="352"/>
      <c r="C297" s="352"/>
      <c r="D297" s="352"/>
      <c r="E297" s="352"/>
      <c r="F297" s="352"/>
      <c r="G297" s="352"/>
      <c r="H297" s="352"/>
      <c r="I297" s="352"/>
      <c r="J297" s="352"/>
      <c r="K297" s="352"/>
      <c r="L297" s="352"/>
      <c r="M297" s="352"/>
      <c r="N297" s="352"/>
      <c r="O297" s="352"/>
      <c r="P297" s="352"/>
      <c r="Q297" s="352"/>
      <c r="R297" s="352"/>
      <c r="S297" s="352"/>
      <c r="T297" s="352"/>
      <c r="U297" s="352"/>
      <c r="V297" s="352"/>
      <c r="W297" s="352"/>
      <c r="X297" s="338"/>
      <c r="Y297" s="338"/>
      <c r="Z297" s="338"/>
      <c r="AA297" s="338"/>
      <c r="AB297" s="338"/>
      <c r="AC297" s="338"/>
      <c r="AD297" s="338"/>
      <c r="AE297" s="352"/>
    </row>
    <row r="298" spans="1:31" x14ac:dyDescent="0.35">
      <c r="A298" s="353"/>
      <c r="B298" s="352"/>
      <c r="C298" s="352"/>
      <c r="D298" s="352"/>
      <c r="E298" s="352"/>
      <c r="F298" s="352"/>
      <c r="G298" s="352"/>
      <c r="H298" s="352"/>
      <c r="I298" s="352"/>
      <c r="J298" s="352"/>
      <c r="K298" s="352"/>
      <c r="L298" s="352"/>
      <c r="M298" s="352"/>
      <c r="N298" s="352"/>
      <c r="O298" s="352"/>
      <c r="P298" s="352"/>
      <c r="Q298" s="352"/>
      <c r="R298" s="352"/>
      <c r="S298" s="352"/>
      <c r="T298" s="352"/>
      <c r="U298" s="352"/>
      <c r="V298" s="352"/>
      <c r="W298" s="352"/>
      <c r="X298" s="338"/>
      <c r="Y298" s="338"/>
      <c r="Z298" s="338"/>
      <c r="AA298" s="338"/>
      <c r="AB298" s="338"/>
      <c r="AC298" s="338"/>
      <c r="AD298" s="338"/>
      <c r="AE298" s="352"/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EB8E3C-3B9D-49FB-9A19-97BD51FD8593}">
  <dimension ref="A1:V99"/>
  <sheetViews>
    <sheetView zoomScale="55" zoomScaleNormal="55" workbookViewId="0">
      <selection activeCell="D19" sqref="D19"/>
    </sheetView>
  </sheetViews>
  <sheetFormatPr defaultRowHeight="14.4" x14ac:dyDescent="0.3"/>
  <cols>
    <col min="1" max="1" width="15.5546875" customWidth="1"/>
    <col min="2" max="2" width="13.77734375" customWidth="1"/>
    <col min="3" max="3" width="12.5546875" customWidth="1"/>
    <col min="4" max="4" width="10" customWidth="1"/>
    <col min="5" max="5" width="5.77734375" customWidth="1"/>
    <col min="6" max="6" width="10.21875" customWidth="1"/>
    <col min="7" max="7" width="4.77734375" customWidth="1"/>
    <col min="8" max="8" width="32.77734375" customWidth="1"/>
    <col min="9" max="11" width="15.5546875" customWidth="1"/>
  </cols>
  <sheetData>
    <row r="1" spans="1:12" x14ac:dyDescent="0.3">
      <c r="A1" t="s">
        <v>16</v>
      </c>
      <c r="B1">
        <v>1</v>
      </c>
      <c r="L1">
        <v>1</v>
      </c>
    </row>
    <row r="2" spans="1:12" x14ac:dyDescent="0.3">
      <c r="A2" t="s">
        <v>4</v>
      </c>
      <c r="B2" t="s">
        <v>244</v>
      </c>
    </row>
    <row r="3" spans="1:12" x14ac:dyDescent="0.3">
      <c r="A3" t="s">
        <v>6</v>
      </c>
    </row>
    <row r="4" spans="1:12" x14ac:dyDescent="0.3">
      <c r="A4" t="s">
        <v>8</v>
      </c>
      <c r="B4" t="s">
        <v>245</v>
      </c>
    </row>
    <row r="5" spans="1:12" x14ac:dyDescent="0.3">
      <c r="B5" t="s">
        <v>14</v>
      </c>
    </row>
    <row r="6" spans="1:12" x14ac:dyDescent="0.3">
      <c r="A6" s="2" t="s">
        <v>2</v>
      </c>
      <c r="B6" t="s">
        <v>10</v>
      </c>
      <c r="D6" t="s">
        <v>0</v>
      </c>
    </row>
    <row r="7" spans="1:12" x14ac:dyDescent="0.3">
      <c r="A7" s="2">
        <f>'Data Summary GPD'!A118</f>
        <v>45007</v>
      </c>
      <c r="B7" s="1"/>
    </row>
    <row r="8" spans="1:12" x14ac:dyDescent="0.3">
      <c r="A8" s="2">
        <f>'Data Input'!A5</f>
        <v>44341</v>
      </c>
      <c r="B8" s="1">
        <f>'Data Summary GPD'!J118</f>
        <v>11833.333333333334</v>
      </c>
    </row>
    <row r="9" spans="1:12" x14ac:dyDescent="0.3">
      <c r="A9" s="2">
        <f>'Data Input'!A6</f>
        <v>44348</v>
      </c>
      <c r="B9" s="1">
        <f>'Data Summary GPD'!J119</f>
        <v>17826.666666666668</v>
      </c>
    </row>
    <row r="10" spans="1:12" x14ac:dyDescent="0.3">
      <c r="A10" s="2">
        <f>'Data Input'!A7</f>
        <v>44355</v>
      </c>
      <c r="B10" s="1">
        <f>'Data Summary GPD'!J120</f>
        <v>16372.714285714286</v>
      </c>
    </row>
    <row r="11" spans="1:12" x14ac:dyDescent="0.3">
      <c r="A11" s="2">
        <f>'Data Input'!A8</f>
        <v>44362</v>
      </c>
      <c r="B11" s="1">
        <f>'Data Summary GPD'!J121</f>
        <v>17169.428571428572</v>
      </c>
    </row>
    <row r="12" spans="1:12" s="2" customFormat="1" x14ac:dyDescent="0.3">
      <c r="A12" s="2">
        <f>'Data Input'!A9</f>
        <v>44369</v>
      </c>
      <c r="B12" s="1">
        <f>'Data Summary GPD'!J122</f>
        <v>16443.285714285714</v>
      </c>
      <c r="C12"/>
      <c r="D12"/>
      <c r="E12"/>
      <c r="F12"/>
      <c r="G12"/>
    </row>
    <row r="13" spans="1:12" s="2" customFormat="1" x14ac:dyDescent="0.3">
      <c r="A13" s="2">
        <f>'Data Input'!A10</f>
        <v>44376</v>
      </c>
      <c r="B13" s="1">
        <f>'Data Summary GPD'!J123</f>
        <v>14409.714285714286</v>
      </c>
      <c r="D13"/>
    </row>
    <row r="14" spans="1:12" s="2" customFormat="1" x14ac:dyDescent="0.3">
      <c r="A14" s="2">
        <f>'Data Input'!A11</f>
        <v>44383</v>
      </c>
      <c r="B14" s="1">
        <f>'Data Summary GPD'!J124</f>
        <v>9412.8571428571431</v>
      </c>
      <c r="D14"/>
    </row>
    <row r="15" spans="1:12" s="2" customFormat="1" x14ac:dyDescent="0.3">
      <c r="A15" s="2">
        <f>'Data Input'!A12</f>
        <v>44390</v>
      </c>
      <c r="B15" s="1">
        <f>'Data Summary GPD'!J125</f>
        <v>10260.571428571429</v>
      </c>
      <c r="D15"/>
    </row>
    <row r="16" spans="1:12" s="2" customFormat="1" x14ac:dyDescent="0.3">
      <c r="A16" s="2">
        <f>'Data Input'!A13</f>
        <v>44397</v>
      </c>
      <c r="B16" s="1">
        <f>'Data Summary GPD'!J126</f>
        <v>10523.571428571429</v>
      </c>
      <c r="D16"/>
    </row>
    <row r="17" spans="1:22" s="2" customFormat="1" x14ac:dyDescent="0.3">
      <c r="A17" s="2">
        <f>'Data Input'!A14</f>
        <v>44404</v>
      </c>
      <c r="B17" s="1">
        <f>'Data Summary GPD'!J127</f>
        <v>11121.285714285714</v>
      </c>
      <c r="D17"/>
    </row>
    <row r="18" spans="1:22" x14ac:dyDescent="0.3">
      <c r="A18" s="2">
        <f>'Data Input'!A15</f>
        <v>44411</v>
      </c>
      <c r="B18" s="1">
        <f>'Data Summary GPD'!J128</f>
        <v>11370.571428571429</v>
      </c>
      <c r="C18" s="2"/>
      <c r="E18" s="2"/>
      <c r="F18" s="2"/>
      <c r="G18" s="2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</row>
    <row r="19" spans="1:22" x14ac:dyDescent="0.3">
      <c r="A19" s="2">
        <f>'Data Input'!A16</f>
        <v>44418</v>
      </c>
      <c r="B19" s="1">
        <f>'Data Summary GPD'!J129</f>
        <v>8550</v>
      </c>
      <c r="G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</row>
    <row r="20" spans="1:22" x14ac:dyDescent="0.3">
      <c r="A20" s="2">
        <f>'Data Input'!A17</f>
        <v>44425</v>
      </c>
      <c r="B20" s="1">
        <f>'Data Summary GPD'!J130</f>
        <v>10253.285714285714</v>
      </c>
      <c r="C20" s="1"/>
      <c r="D20" s="1"/>
      <c r="E20" s="1"/>
      <c r="F20" s="1"/>
      <c r="G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</row>
    <row r="21" spans="1:22" x14ac:dyDescent="0.3">
      <c r="A21" s="2">
        <f>'Data Input'!A18</f>
        <v>44432</v>
      </c>
      <c r="B21" s="1">
        <f>'Data Summary GPD'!J131</f>
        <v>9878.7999999999993</v>
      </c>
      <c r="C21" s="1"/>
      <c r="D21" s="1"/>
      <c r="E21" s="1"/>
      <c r="F21" s="1"/>
      <c r="G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</row>
    <row r="22" spans="1:22" x14ac:dyDescent="0.3">
      <c r="A22" s="2">
        <f>'Data Input'!A19</f>
        <v>44439</v>
      </c>
      <c r="B22" s="1">
        <f>'Data Summary GPD'!J132</f>
        <v>8949.75</v>
      </c>
      <c r="C22" s="1"/>
      <c r="D22" s="1"/>
      <c r="E22" s="1"/>
      <c r="F22" s="1"/>
      <c r="G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</row>
    <row r="23" spans="1:22" ht="15" customHeight="1" x14ac:dyDescent="0.3">
      <c r="A23" s="2"/>
      <c r="B23" s="1"/>
      <c r="E23" s="1"/>
      <c r="F23" s="1"/>
      <c r="G23" s="1"/>
      <c r="H23" t="s">
        <v>11</v>
      </c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</row>
    <row r="24" spans="1:22" x14ac:dyDescent="0.3">
      <c r="A24" s="2"/>
      <c r="B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</row>
    <row r="25" spans="1:22" x14ac:dyDescent="0.3">
      <c r="A25" s="2"/>
      <c r="B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</row>
    <row r="26" spans="1:22" x14ac:dyDescent="0.3">
      <c r="A26" s="2"/>
      <c r="B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</row>
    <row r="27" spans="1:22" x14ac:dyDescent="0.3">
      <c r="A27" s="2"/>
      <c r="B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</row>
    <row r="28" spans="1:22" x14ac:dyDescent="0.3">
      <c r="A28" s="2"/>
      <c r="B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22" x14ac:dyDescent="0.3">
      <c r="A29" s="2"/>
      <c r="B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2" x14ac:dyDescent="0.3">
      <c r="A30" s="2"/>
      <c r="B30" s="1"/>
    </row>
    <row r="31" spans="1:22" x14ac:dyDescent="0.3">
      <c r="A31" s="2"/>
      <c r="B31" s="1"/>
    </row>
    <row r="32" spans="1:22" x14ac:dyDescent="0.3">
      <c r="A32" s="2"/>
      <c r="B32" s="1"/>
      <c r="D32" t="s">
        <v>117</v>
      </c>
    </row>
    <row r="33" spans="1:2" x14ac:dyDescent="0.3">
      <c r="A33" s="2"/>
      <c r="B33" s="1"/>
    </row>
    <row r="34" spans="1:2" x14ac:dyDescent="0.3">
      <c r="A34" s="2"/>
      <c r="B34" s="1"/>
    </row>
    <row r="35" spans="1:2" x14ac:dyDescent="0.3">
      <c r="A35" s="2"/>
      <c r="B35" s="1"/>
    </row>
    <row r="36" spans="1:2" x14ac:dyDescent="0.3">
      <c r="A36" s="2"/>
      <c r="B36" s="1"/>
    </row>
    <row r="37" spans="1:2" x14ac:dyDescent="0.3">
      <c r="A37" s="2"/>
      <c r="B37" s="1"/>
    </row>
    <row r="38" spans="1:2" x14ac:dyDescent="0.3">
      <c r="A38" s="2"/>
      <c r="B38" s="1"/>
    </row>
    <row r="39" spans="1:2" x14ac:dyDescent="0.3">
      <c r="A39" s="2"/>
      <c r="B39" s="1"/>
    </row>
    <row r="40" spans="1:2" x14ac:dyDescent="0.3">
      <c r="A40" s="2"/>
      <c r="B40" s="1"/>
    </row>
    <row r="41" spans="1:2" x14ac:dyDescent="0.3">
      <c r="A41" s="2"/>
      <c r="B41" s="1"/>
    </row>
    <row r="42" spans="1:2" x14ac:dyDescent="0.3">
      <c r="A42" s="2"/>
      <c r="B42" s="1"/>
    </row>
    <row r="43" spans="1:2" x14ac:dyDescent="0.3">
      <c r="A43" s="2"/>
      <c r="B43" s="1"/>
    </row>
    <row r="44" spans="1:2" x14ac:dyDescent="0.3">
      <c r="A44" s="2"/>
      <c r="B44" s="1"/>
    </row>
    <row r="45" spans="1:2" x14ac:dyDescent="0.3">
      <c r="A45" s="2"/>
      <c r="B45" s="1"/>
    </row>
    <row r="46" spans="1:2" x14ac:dyDescent="0.3">
      <c r="A46" s="2"/>
      <c r="B46" s="1"/>
    </row>
    <row r="47" spans="1:2" x14ac:dyDescent="0.3">
      <c r="A47" s="2"/>
      <c r="B47" s="1"/>
    </row>
    <row r="48" spans="1:2" x14ac:dyDescent="0.3">
      <c r="A48" s="2"/>
      <c r="B48" s="1"/>
    </row>
    <row r="49" spans="1:2" x14ac:dyDescent="0.3">
      <c r="A49" s="2"/>
      <c r="B49" s="1"/>
    </row>
    <row r="50" spans="1:2" x14ac:dyDescent="0.3">
      <c r="A50" s="2"/>
      <c r="B50" s="1"/>
    </row>
    <row r="51" spans="1:2" x14ac:dyDescent="0.3">
      <c r="A51" s="2"/>
      <c r="B51" s="1"/>
    </row>
    <row r="52" spans="1:2" x14ac:dyDescent="0.3">
      <c r="A52" s="2"/>
      <c r="B52" s="1"/>
    </row>
    <row r="53" spans="1:2" x14ac:dyDescent="0.3">
      <c r="A53" s="2"/>
      <c r="B53" s="1"/>
    </row>
    <row r="54" spans="1:2" x14ac:dyDescent="0.3">
      <c r="A54" s="2"/>
      <c r="B54" s="1"/>
    </row>
    <row r="55" spans="1:2" x14ac:dyDescent="0.3">
      <c r="A55" s="2"/>
      <c r="B55" s="1"/>
    </row>
    <row r="56" spans="1:2" x14ac:dyDescent="0.3">
      <c r="A56" s="2"/>
      <c r="B56" s="1"/>
    </row>
    <row r="57" spans="1:2" x14ac:dyDescent="0.3">
      <c r="A57" s="2"/>
      <c r="B57" s="1"/>
    </row>
    <row r="58" spans="1:2" x14ac:dyDescent="0.3">
      <c r="A58" s="2"/>
      <c r="B58" s="1"/>
    </row>
    <row r="59" spans="1:2" x14ac:dyDescent="0.3">
      <c r="A59" s="2"/>
      <c r="B59" s="1"/>
    </row>
    <row r="60" spans="1:2" x14ac:dyDescent="0.3">
      <c r="A60" s="2"/>
      <c r="B60" s="1"/>
    </row>
    <row r="61" spans="1:2" x14ac:dyDescent="0.3">
      <c r="A61" s="2"/>
      <c r="B61" s="1"/>
    </row>
    <row r="62" spans="1:2" x14ac:dyDescent="0.3">
      <c r="A62" s="2"/>
      <c r="B62" s="1"/>
    </row>
    <row r="63" spans="1:2" x14ac:dyDescent="0.3">
      <c r="A63" s="2"/>
      <c r="B63" s="1"/>
    </row>
    <row r="64" spans="1:2" x14ac:dyDescent="0.3">
      <c r="A64" s="2"/>
      <c r="B64" s="1"/>
    </row>
    <row r="65" spans="1:6" x14ac:dyDescent="0.3">
      <c r="A65" s="2"/>
      <c r="B65" s="1"/>
    </row>
    <row r="66" spans="1:6" x14ac:dyDescent="0.3">
      <c r="A66" s="2"/>
      <c r="B66" s="1"/>
    </row>
    <row r="67" spans="1:6" x14ac:dyDescent="0.3">
      <c r="A67" s="2"/>
      <c r="B67" s="1"/>
    </row>
    <row r="68" spans="1:6" x14ac:dyDescent="0.3">
      <c r="A68" s="2"/>
      <c r="B68" s="1"/>
    </row>
    <row r="69" spans="1:6" x14ac:dyDescent="0.3">
      <c r="A69" s="2"/>
      <c r="B69" s="1"/>
    </row>
    <row r="70" spans="1:6" x14ac:dyDescent="0.3">
      <c r="A70" s="2"/>
      <c r="B70" s="1"/>
    </row>
    <row r="71" spans="1:6" x14ac:dyDescent="0.3">
      <c r="A71" s="2"/>
      <c r="B71" s="1"/>
    </row>
    <row r="72" spans="1:6" x14ac:dyDescent="0.3">
      <c r="A72" s="2"/>
      <c r="B72" s="1"/>
    </row>
    <row r="73" spans="1:6" x14ac:dyDescent="0.3">
      <c r="A73" s="2"/>
      <c r="B73" s="1"/>
    </row>
    <row r="74" spans="1:6" x14ac:dyDescent="0.3">
      <c r="A74" s="2"/>
      <c r="B74" s="1"/>
    </row>
    <row r="75" spans="1:6" x14ac:dyDescent="0.3">
      <c r="A75" s="2"/>
      <c r="B75" s="1"/>
    </row>
    <row r="76" spans="1:6" x14ac:dyDescent="0.3">
      <c r="A76" s="2"/>
      <c r="B76" s="1"/>
    </row>
    <row r="77" spans="1:6" x14ac:dyDescent="0.3">
      <c r="A77" s="2"/>
      <c r="B77" s="1"/>
    </row>
    <row r="78" spans="1:6" x14ac:dyDescent="0.3">
      <c r="A78" s="2"/>
      <c r="B78" s="1"/>
      <c r="C78" s="1"/>
      <c r="D78" s="1"/>
      <c r="E78" s="1"/>
      <c r="F78" s="1"/>
    </row>
    <row r="79" spans="1:6" x14ac:dyDescent="0.3">
      <c r="A79" s="2"/>
      <c r="B79" s="1"/>
      <c r="C79" s="1"/>
      <c r="D79" s="1"/>
      <c r="E79" s="1"/>
      <c r="F79" s="1"/>
    </row>
    <row r="80" spans="1:6" x14ac:dyDescent="0.3">
      <c r="A80" s="2"/>
      <c r="B80" s="1"/>
      <c r="C80" s="1"/>
      <c r="D80" s="1"/>
      <c r="E80" s="1"/>
      <c r="F80" s="1"/>
    </row>
    <row r="81" spans="1:6" x14ac:dyDescent="0.3">
      <c r="A81" s="2"/>
      <c r="B81" s="1"/>
      <c r="C81" s="1"/>
      <c r="D81" s="1"/>
      <c r="E81" s="1"/>
      <c r="F81" s="1"/>
    </row>
    <row r="82" spans="1:6" x14ac:dyDescent="0.3">
      <c r="A82" s="2"/>
      <c r="B82" s="1"/>
      <c r="C82" s="1"/>
      <c r="D82" s="1"/>
      <c r="E82" s="1"/>
      <c r="F82" s="1"/>
    </row>
    <row r="83" spans="1:6" x14ac:dyDescent="0.3">
      <c r="A83" s="2"/>
      <c r="B83" s="1"/>
      <c r="C83" s="1"/>
      <c r="D83" s="1"/>
      <c r="E83" s="1"/>
      <c r="F83" s="1"/>
    </row>
    <row r="84" spans="1:6" x14ac:dyDescent="0.3">
      <c r="A84" s="2"/>
      <c r="B84" s="1"/>
      <c r="C84" s="1"/>
      <c r="D84" s="1"/>
      <c r="E84" s="1"/>
      <c r="F84" s="1"/>
    </row>
    <row r="85" spans="1:6" x14ac:dyDescent="0.3">
      <c r="A85" s="2"/>
      <c r="B85" s="1"/>
      <c r="C85" s="1"/>
      <c r="D85" s="1"/>
      <c r="E85" s="1"/>
      <c r="F85" s="1"/>
    </row>
    <row r="86" spans="1:6" x14ac:dyDescent="0.3">
      <c r="A86" s="2"/>
      <c r="B86" s="1"/>
      <c r="C86" s="1"/>
      <c r="D86" s="1"/>
      <c r="E86" s="1"/>
      <c r="F86" s="1"/>
    </row>
    <row r="87" spans="1:6" x14ac:dyDescent="0.3">
      <c r="A87" s="2"/>
      <c r="B87" s="1"/>
      <c r="C87" s="1"/>
      <c r="D87" s="1"/>
      <c r="E87" s="1"/>
      <c r="F87" s="1"/>
    </row>
    <row r="88" spans="1:6" x14ac:dyDescent="0.3">
      <c r="A88" s="2"/>
      <c r="B88" s="1"/>
      <c r="C88" s="1"/>
      <c r="D88" s="1"/>
      <c r="E88" s="1"/>
      <c r="F88" s="1"/>
    </row>
    <row r="89" spans="1:6" x14ac:dyDescent="0.3">
      <c r="A89" s="2"/>
      <c r="B89" s="1"/>
      <c r="C89" s="1"/>
      <c r="D89" s="1"/>
      <c r="E89" s="1"/>
      <c r="F89" s="1"/>
    </row>
    <row r="90" spans="1:6" x14ac:dyDescent="0.3">
      <c r="A90" s="2"/>
      <c r="B90" s="1"/>
      <c r="C90" s="1"/>
      <c r="D90" s="1"/>
      <c r="E90" s="1"/>
      <c r="F90" s="1"/>
    </row>
    <row r="91" spans="1:6" x14ac:dyDescent="0.3">
      <c r="A91" s="2"/>
      <c r="B91" s="1"/>
      <c r="C91" s="1"/>
      <c r="D91" s="1"/>
      <c r="E91" s="1"/>
      <c r="F91" s="1"/>
    </row>
    <row r="92" spans="1:6" x14ac:dyDescent="0.3">
      <c r="A92" s="2"/>
      <c r="B92" s="1"/>
      <c r="C92" s="1"/>
      <c r="D92" s="1"/>
      <c r="E92" s="1"/>
      <c r="F92" s="1"/>
    </row>
    <row r="93" spans="1:6" x14ac:dyDescent="0.3">
      <c r="A93" s="2"/>
      <c r="B93" s="1"/>
      <c r="C93" s="1"/>
      <c r="D93" s="1"/>
      <c r="E93" s="1"/>
      <c r="F93" s="1"/>
    </row>
    <row r="94" spans="1:6" x14ac:dyDescent="0.3">
      <c r="A94" s="2"/>
      <c r="B94" s="1"/>
      <c r="C94" s="1"/>
      <c r="D94" s="1"/>
      <c r="E94" s="1"/>
      <c r="F94" s="1"/>
    </row>
    <row r="95" spans="1:6" x14ac:dyDescent="0.3">
      <c r="A95" s="2"/>
      <c r="B95" s="1"/>
      <c r="C95" s="1"/>
      <c r="D95" s="1"/>
      <c r="E95" s="1"/>
      <c r="F95" s="1"/>
    </row>
    <row r="96" spans="1:6" x14ac:dyDescent="0.3">
      <c r="A96" s="2"/>
      <c r="B96" s="1"/>
      <c r="C96" s="1"/>
      <c r="D96" s="1"/>
      <c r="E96" s="1"/>
      <c r="F96" s="1"/>
    </row>
    <row r="97" spans="1:6" x14ac:dyDescent="0.3">
      <c r="A97" s="2"/>
      <c r="B97" s="1"/>
      <c r="C97" s="1"/>
      <c r="D97" s="1"/>
      <c r="E97" s="1"/>
      <c r="F97" s="1"/>
    </row>
    <row r="98" spans="1:6" x14ac:dyDescent="0.3">
      <c r="A98" s="2"/>
      <c r="B98" s="1"/>
      <c r="C98" s="1"/>
      <c r="D98" s="1"/>
      <c r="E98" s="1"/>
      <c r="F98" s="1"/>
    </row>
    <row r="99" spans="1:6" x14ac:dyDescent="0.3">
      <c r="A99" s="2"/>
      <c r="B99" s="1"/>
      <c r="C99" s="1"/>
      <c r="D99" s="1"/>
      <c r="E99" s="1"/>
      <c r="F99" s="1"/>
    </row>
  </sheetData>
  <pageMargins left="0.7" right="0.7" top="0.75" bottom="0.75" header="0.3" footer="0.3"/>
  <pageSetup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D139B4-9280-4447-9151-D66E20CD993C}">
  <dimension ref="A1:Z75"/>
  <sheetViews>
    <sheetView topLeftCell="A8" workbookViewId="0">
      <selection activeCell="J22" sqref="J22"/>
    </sheetView>
  </sheetViews>
  <sheetFormatPr defaultRowHeight="14.4" x14ac:dyDescent="0.3"/>
  <cols>
    <col min="1" max="1" width="15.5546875" customWidth="1"/>
    <col min="2" max="2" width="13.77734375" customWidth="1"/>
    <col min="3" max="3" width="12.5546875" customWidth="1"/>
    <col min="4" max="4" width="10" customWidth="1"/>
    <col min="5" max="5" width="5.77734375" customWidth="1"/>
    <col min="6" max="6" width="10.21875" customWidth="1"/>
    <col min="7" max="7" width="4.77734375" customWidth="1"/>
    <col min="8" max="8" width="32.77734375" customWidth="1"/>
    <col min="9" max="11" width="15.5546875" customWidth="1"/>
  </cols>
  <sheetData>
    <row r="1" spans="1:12" x14ac:dyDescent="0.3">
      <c r="A1" t="s">
        <v>17</v>
      </c>
      <c r="B1">
        <v>1</v>
      </c>
      <c r="L1">
        <v>1</v>
      </c>
    </row>
    <row r="2" spans="1:12" x14ac:dyDescent="0.3">
      <c r="A2" t="s">
        <v>4</v>
      </c>
      <c r="B2" t="s">
        <v>27</v>
      </c>
    </row>
    <row r="3" spans="1:12" x14ac:dyDescent="0.3">
      <c r="A3" t="s">
        <v>6</v>
      </c>
      <c r="B3" t="s">
        <v>7</v>
      </c>
    </row>
    <row r="4" spans="1:12" x14ac:dyDescent="0.3">
      <c r="A4" t="s">
        <v>8</v>
      </c>
      <c r="B4" t="s">
        <v>40</v>
      </c>
    </row>
    <row r="5" spans="1:12" x14ac:dyDescent="0.3">
      <c r="B5" t="s">
        <v>14</v>
      </c>
    </row>
    <row r="6" spans="1:12" x14ac:dyDescent="0.3">
      <c r="A6" s="2" t="s">
        <v>2</v>
      </c>
      <c r="B6" t="s">
        <v>12</v>
      </c>
      <c r="C6" t="s">
        <v>13</v>
      </c>
      <c r="D6" t="s">
        <v>9</v>
      </c>
      <c r="E6" t="s">
        <v>1</v>
      </c>
      <c r="F6" t="s">
        <v>10</v>
      </c>
    </row>
    <row r="7" spans="1:12" x14ac:dyDescent="0.3">
      <c r="A7" s="2">
        <f>'Data Input'!A4</f>
        <v>44327</v>
      </c>
      <c r="B7" s="1"/>
      <c r="C7" s="1">
        <f>'Data Input'!K4</f>
        <v>1875820</v>
      </c>
      <c r="D7" s="1"/>
      <c r="E7" s="1"/>
      <c r="F7" s="1"/>
    </row>
    <row r="8" spans="1:12" x14ac:dyDescent="0.3">
      <c r="A8" s="2">
        <f>'Data Input'!A5</f>
        <v>44341</v>
      </c>
      <c r="B8" s="1">
        <f>C7</f>
        <v>1875820</v>
      </c>
      <c r="C8" s="1">
        <f>'Data Input'!K5</f>
        <v>1992190</v>
      </c>
      <c r="D8" s="1">
        <f>IF(C8-B8&gt;0,C8-B8,0)</f>
        <v>116370</v>
      </c>
      <c r="E8" s="1">
        <f>A8-A7</f>
        <v>14</v>
      </c>
      <c r="F8" s="1">
        <f>D8/E8</f>
        <v>8312.1428571428569</v>
      </c>
    </row>
    <row r="9" spans="1:12" x14ac:dyDescent="0.3">
      <c r="A9" s="2">
        <f>'Data Input'!A6</f>
        <v>44348</v>
      </c>
      <c r="B9" s="1">
        <f t="shared" ref="B9:B20" si="0">C8</f>
        <v>1992190</v>
      </c>
      <c r="C9" s="1">
        <f>'Data Input'!K6</f>
        <v>2046810</v>
      </c>
      <c r="D9" s="1">
        <f t="shared" ref="D9:D20" si="1">IF(C9-B9&gt;0,C9-B9,0)</f>
        <v>54620</v>
      </c>
      <c r="E9" s="1">
        <f>A9-A8</f>
        <v>7</v>
      </c>
      <c r="F9" s="1">
        <f t="shared" ref="F9:F20" si="2">D9/E9</f>
        <v>7802.8571428571431</v>
      </c>
    </row>
    <row r="10" spans="1:12" x14ac:dyDescent="0.3">
      <c r="A10" s="2">
        <f>'Data Input'!A7</f>
        <v>44355</v>
      </c>
      <c r="B10" s="1">
        <f t="shared" si="0"/>
        <v>2046810</v>
      </c>
      <c r="C10" s="1">
        <f>'Data Input'!K7</f>
        <v>2107210</v>
      </c>
      <c r="D10" s="1">
        <f t="shared" si="1"/>
        <v>60400</v>
      </c>
      <c r="E10" s="1">
        <f>A10-A9</f>
        <v>7</v>
      </c>
      <c r="F10" s="1">
        <f t="shared" si="2"/>
        <v>8628.5714285714294</v>
      </c>
    </row>
    <row r="11" spans="1:12" x14ac:dyDescent="0.3">
      <c r="A11" s="2">
        <f>'Data Input'!A8</f>
        <v>44362</v>
      </c>
      <c r="B11" s="1">
        <f t="shared" si="0"/>
        <v>2107210</v>
      </c>
      <c r="C11" s="1">
        <f>'Data Input'!K8</f>
        <v>2173900</v>
      </c>
      <c r="D11" s="1">
        <f t="shared" si="1"/>
        <v>66690</v>
      </c>
      <c r="E11" s="1">
        <f>A11-A10</f>
        <v>7</v>
      </c>
      <c r="F11" s="1">
        <f t="shared" si="2"/>
        <v>9527.1428571428569</v>
      </c>
    </row>
    <row r="12" spans="1:12" s="2" customFormat="1" x14ac:dyDescent="0.3">
      <c r="A12" s="2">
        <f>'Data Input'!A9</f>
        <v>44369</v>
      </c>
      <c r="B12" s="1">
        <f t="shared" si="0"/>
        <v>2173900</v>
      </c>
      <c r="C12" s="1">
        <f>'Data Input'!K9</f>
        <v>2237520</v>
      </c>
      <c r="D12" s="1">
        <f t="shared" si="1"/>
        <v>63620</v>
      </c>
      <c r="E12" s="1">
        <f t="shared" ref="E12:E18" si="3">A12-A11</f>
        <v>7</v>
      </c>
      <c r="F12" s="1">
        <f t="shared" si="2"/>
        <v>9088.5714285714294</v>
      </c>
      <c r="G12"/>
      <c r="H12"/>
      <c r="I12"/>
      <c r="J12"/>
      <c r="K12"/>
    </row>
    <row r="13" spans="1:12" s="2" customFormat="1" x14ac:dyDescent="0.3">
      <c r="A13" s="2">
        <f>'Data Input'!A10</f>
        <v>44376</v>
      </c>
      <c r="B13" s="1">
        <f t="shared" si="0"/>
        <v>2237520</v>
      </c>
      <c r="C13" s="1">
        <f>'Data Input'!K10</f>
        <v>2302340</v>
      </c>
      <c r="D13" s="1">
        <f t="shared" si="1"/>
        <v>64820</v>
      </c>
      <c r="E13" s="1">
        <f t="shared" si="3"/>
        <v>7</v>
      </c>
      <c r="F13" s="1">
        <f t="shared" si="2"/>
        <v>9260</v>
      </c>
      <c r="H13"/>
    </row>
    <row r="14" spans="1:12" s="2" customFormat="1" x14ac:dyDescent="0.3">
      <c r="A14" s="2">
        <f>'Data Input'!A11</f>
        <v>44383</v>
      </c>
      <c r="B14" s="1">
        <f t="shared" si="0"/>
        <v>2302340</v>
      </c>
      <c r="C14" s="1">
        <f>'Data Input'!K11</f>
        <v>2368840</v>
      </c>
      <c r="D14" s="1">
        <f t="shared" si="1"/>
        <v>66500</v>
      </c>
      <c r="E14" s="1">
        <f t="shared" si="3"/>
        <v>7</v>
      </c>
      <c r="F14" s="1">
        <f t="shared" si="2"/>
        <v>9500</v>
      </c>
      <c r="H14"/>
    </row>
    <row r="15" spans="1:12" s="2" customFormat="1" x14ac:dyDescent="0.3">
      <c r="A15" s="2">
        <f>'Data Input'!A12</f>
        <v>44390</v>
      </c>
      <c r="B15" s="1">
        <f t="shared" si="0"/>
        <v>2368840</v>
      </c>
      <c r="C15" s="1">
        <f>'Data Input'!K12</f>
        <v>2432890</v>
      </c>
      <c r="D15" s="1">
        <f t="shared" si="1"/>
        <v>64050</v>
      </c>
      <c r="E15" s="1">
        <f t="shared" si="3"/>
        <v>7</v>
      </c>
      <c r="F15" s="1">
        <f t="shared" si="2"/>
        <v>9150</v>
      </c>
      <c r="H15"/>
    </row>
    <row r="16" spans="1:12" s="2" customFormat="1" x14ac:dyDescent="0.3">
      <c r="A16" s="2">
        <f>'Data Input'!A13</f>
        <v>44397</v>
      </c>
      <c r="B16" s="1">
        <f t="shared" si="0"/>
        <v>2432890</v>
      </c>
      <c r="C16" s="1">
        <f>'Data Input'!K13</f>
        <v>2499060</v>
      </c>
      <c r="D16" s="1">
        <f t="shared" si="1"/>
        <v>66170</v>
      </c>
      <c r="E16" s="1">
        <f t="shared" si="3"/>
        <v>7</v>
      </c>
      <c r="F16" s="1">
        <f t="shared" si="2"/>
        <v>9452.8571428571431</v>
      </c>
      <c r="H16"/>
    </row>
    <row r="17" spans="1:26" s="2" customFormat="1" x14ac:dyDescent="0.3">
      <c r="A17" s="2">
        <f>'Data Input'!A14</f>
        <v>44404</v>
      </c>
      <c r="B17" s="1">
        <f t="shared" si="0"/>
        <v>2499060</v>
      </c>
      <c r="C17" s="1">
        <f>'Data Input'!K14</f>
        <v>2560540</v>
      </c>
      <c r="D17" s="1">
        <f t="shared" si="1"/>
        <v>61480</v>
      </c>
      <c r="E17" s="1">
        <f t="shared" si="3"/>
        <v>7</v>
      </c>
      <c r="F17" s="1">
        <f t="shared" si="2"/>
        <v>8782.8571428571431</v>
      </c>
      <c r="H17"/>
    </row>
    <row r="18" spans="1:26" x14ac:dyDescent="0.3">
      <c r="A18" s="2">
        <f>'Data Input'!A15</f>
        <v>44411</v>
      </c>
      <c r="B18" s="1">
        <f t="shared" si="0"/>
        <v>2560540</v>
      </c>
      <c r="C18" s="1">
        <f>'Data Input'!K15</f>
        <v>2636850</v>
      </c>
      <c r="D18" s="1">
        <f t="shared" si="1"/>
        <v>76310</v>
      </c>
      <c r="E18" s="1">
        <f t="shared" si="3"/>
        <v>7</v>
      </c>
      <c r="F18" s="1">
        <f t="shared" si="2"/>
        <v>10901.428571428571</v>
      </c>
      <c r="G18" s="2"/>
      <c r="I18" s="2"/>
      <c r="J18" s="2"/>
      <c r="K18" s="2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x14ac:dyDescent="0.3">
      <c r="A19" s="2">
        <f>'Data Input'!A16</f>
        <v>44418</v>
      </c>
      <c r="B19" s="1">
        <f t="shared" si="0"/>
        <v>2636850</v>
      </c>
      <c r="C19" s="1">
        <f>'Data Input'!K16</f>
        <v>2705010</v>
      </c>
      <c r="D19" s="1">
        <f t="shared" si="1"/>
        <v>68160</v>
      </c>
      <c r="E19" s="1">
        <f>A19-A18</f>
        <v>7</v>
      </c>
      <c r="F19" s="1">
        <f t="shared" si="2"/>
        <v>9737.1428571428569</v>
      </c>
      <c r="K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x14ac:dyDescent="0.3">
      <c r="A20" s="2">
        <f>'Data Input'!A17</f>
        <v>44425</v>
      </c>
      <c r="B20" s="1">
        <f t="shared" si="0"/>
        <v>2705010</v>
      </c>
      <c r="C20" s="1">
        <f>'Data Input'!K17</f>
        <v>2768070</v>
      </c>
      <c r="D20" s="1">
        <f t="shared" si="1"/>
        <v>63060</v>
      </c>
      <c r="E20" s="1">
        <f>A20-A19</f>
        <v>7</v>
      </c>
      <c r="F20" s="1">
        <f t="shared" si="2"/>
        <v>9008.5714285714294</v>
      </c>
      <c r="G20" s="1"/>
      <c r="H20" s="1"/>
      <c r="I20" s="1"/>
      <c r="J20" s="1"/>
      <c r="K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x14ac:dyDescent="0.3">
      <c r="A21" s="2">
        <f>'Data Input'!A18</f>
        <v>44432</v>
      </c>
      <c r="B21" s="1">
        <f>C20</f>
        <v>2768070</v>
      </c>
      <c r="C21" s="1">
        <f>'Data Input'!K18</f>
        <v>2829400</v>
      </c>
      <c r="D21" s="1">
        <f>IF(C21-B21&gt;0,C21-B21,0)</f>
        <v>61330</v>
      </c>
      <c r="E21" s="1">
        <f>A21-A20</f>
        <v>7</v>
      </c>
      <c r="F21" s="1">
        <f>D21/E21</f>
        <v>8761.4285714285706</v>
      </c>
      <c r="G21" s="1"/>
      <c r="H21" s="1"/>
      <c r="I21" s="1"/>
      <c r="J21" s="1"/>
      <c r="K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x14ac:dyDescent="0.3">
      <c r="A22" s="2">
        <f>'Data Input'!A19</f>
        <v>44439</v>
      </c>
      <c r="B22" s="1">
        <f>C21</f>
        <v>2829400</v>
      </c>
      <c r="C22" s="1">
        <f>'Data Input'!K19</f>
        <v>2898110</v>
      </c>
      <c r="D22" s="1">
        <f>IF(C22-B22&gt;0,C22-B22,0)</f>
        <v>68710</v>
      </c>
      <c r="E22" s="1">
        <f>A22-A21</f>
        <v>7</v>
      </c>
      <c r="F22" s="1">
        <f>D22/E22</f>
        <v>9815.7142857142862</v>
      </c>
      <c r="G22" s="1"/>
      <c r="H22" s="1"/>
      <c r="I22" s="1"/>
      <c r="J22" s="1"/>
      <c r="K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4.1" customHeight="1" x14ac:dyDescent="0.3">
      <c r="A23" s="2">
        <f>'Data Input'!A20</f>
        <v>44446</v>
      </c>
      <c r="B23" s="1">
        <f>C22</f>
        <v>2898110</v>
      </c>
      <c r="C23" s="1">
        <f>'Data Input'!K20</f>
        <v>2962293</v>
      </c>
      <c r="D23" s="1">
        <f>IF(C23-B23&gt;0,C23-B23,0)</f>
        <v>64183</v>
      </c>
      <c r="E23" s="1">
        <f>A23-A22</f>
        <v>7</v>
      </c>
      <c r="F23" s="1">
        <f>D23/E23</f>
        <v>9169</v>
      </c>
      <c r="I23" s="1"/>
      <c r="J23" s="1"/>
      <c r="K23" s="1"/>
      <c r="L23" t="s">
        <v>11</v>
      </c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x14ac:dyDescent="0.3">
      <c r="A24" s="2">
        <f>'Data Input'!A57</f>
        <v>44607</v>
      </c>
      <c r="B24" s="1">
        <f t="shared" ref="B24:B71" si="4">C23</f>
        <v>2962293</v>
      </c>
      <c r="C24" s="1">
        <f>'Data Input'!K57</f>
        <v>1810231</v>
      </c>
      <c r="D24" s="1">
        <f t="shared" ref="D24:D70" si="5">IF(C24-B24&gt;0,C24-B24,0)</f>
        <v>0</v>
      </c>
      <c r="E24" s="1">
        <f t="shared" ref="E24:E71" si="6">A24-A23</f>
        <v>161</v>
      </c>
      <c r="F24" s="1">
        <f t="shared" ref="F24:F71" si="7">D24/E24</f>
        <v>0</v>
      </c>
      <c r="H24" t="s">
        <v>62</v>
      </c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x14ac:dyDescent="0.3">
      <c r="A25" s="2">
        <f>'Data Input'!A58</f>
        <v>44614</v>
      </c>
      <c r="B25" s="1">
        <f t="shared" si="4"/>
        <v>1810231</v>
      </c>
      <c r="C25" s="1">
        <f>'Data Input'!K58</f>
        <v>1888622</v>
      </c>
      <c r="D25" s="1">
        <f t="shared" si="5"/>
        <v>78391</v>
      </c>
      <c r="E25" s="1">
        <f t="shared" si="6"/>
        <v>7</v>
      </c>
      <c r="F25" s="1">
        <f t="shared" si="7"/>
        <v>11198.714285714286</v>
      </c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x14ac:dyDescent="0.3">
      <c r="A26" s="2">
        <f>'Data Input'!A59</f>
        <v>44572</v>
      </c>
      <c r="B26" s="1">
        <f t="shared" si="4"/>
        <v>1888622</v>
      </c>
      <c r="C26" s="1">
        <f>'Data Input'!K59</f>
        <v>1425660</v>
      </c>
      <c r="D26" s="1">
        <f t="shared" si="5"/>
        <v>0</v>
      </c>
      <c r="E26" s="1">
        <f t="shared" si="6"/>
        <v>-42</v>
      </c>
      <c r="F26" s="1">
        <f t="shared" si="7"/>
        <v>0</v>
      </c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x14ac:dyDescent="0.3">
      <c r="A27" s="2">
        <f>'Data Input'!A60</f>
        <v>44586</v>
      </c>
      <c r="B27" s="1">
        <f t="shared" si="4"/>
        <v>1425660</v>
      </c>
      <c r="C27" s="1">
        <f>'Data Input'!K60</f>
        <v>1581660</v>
      </c>
      <c r="D27" s="1">
        <f t="shared" si="5"/>
        <v>156000</v>
      </c>
      <c r="E27" s="1">
        <f t="shared" si="6"/>
        <v>14</v>
      </c>
      <c r="F27" s="1">
        <f t="shared" si="7"/>
        <v>11142.857142857143</v>
      </c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x14ac:dyDescent="0.3">
      <c r="A28" s="2">
        <f>'Data Input'!A61</f>
        <v>44594</v>
      </c>
      <c r="B28" s="1">
        <f t="shared" si="4"/>
        <v>1581660</v>
      </c>
      <c r="C28" s="1">
        <f>'Data Input'!K61</f>
        <v>1669300</v>
      </c>
      <c r="D28" s="1">
        <f t="shared" si="5"/>
        <v>87640</v>
      </c>
      <c r="E28" s="1">
        <f t="shared" si="6"/>
        <v>8</v>
      </c>
      <c r="F28" s="1">
        <f t="shared" si="7"/>
        <v>10955</v>
      </c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x14ac:dyDescent="0.3">
      <c r="A29" s="2">
        <f>'Data Input'!A62</f>
        <v>44600</v>
      </c>
      <c r="B29" s="1">
        <f t="shared" si="4"/>
        <v>1669300</v>
      </c>
      <c r="C29" s="1">
        <f>'Data Input'!K62</f>
        <v>1734130</v>
      </c>
      <c r="D29" s="1">
        <f t="shared" si="5"/>
        <v>64830</v>
      </c>
      <c r="E29" s="1">
        <f t="shared" si="6"/>
        <v>6</v>
      </c>
      <c r="F29" s="1">
        <f t="shared" si="7"/>
        <v>10805</v>
      </c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x14ac:dyDescent="0.3">
      <c r="A30" s="2">
        <f>'Data Input'!A63</f>
        <v>44607</v>
      </c>
      <c r="B30" s="1">
        <f t="shared" si="4"/>
        <v>1734130</v>
      </c>
      <c r="C30" s="1">
        <f>'Data Input'!K63</f>
        <v>1810231</v>
      </c>
      <c r="D30" s="1">
        <f t="shared" si="5"/>
        <v>76101</v>
      </c>
      <c r="E30" s="1">
        <f t="shared" si="6"/>
        <v>7</v>
      </c>
      <c r="F30" s="1">
        <f t="shared" si="7"/>
        <v>10871.571428571429</v>
      </c>
    </row>
    <row r="31" spans="1:26" x14ac:dyDescent="0.3">
      <c r="A31" s="2">
        <f>'Data Input'!A64</f>
        <v>44614</v>
      </c>
      <c r="B31" s="1">
        <f t="shared" si="4"/>
        <v>1810231</v>
      </c>
      <c r="C31" s="1">
        <f>'Data Input'!K64</f>
        <v>1888622</v>
      </c>
      <c r="D31" s="1">
        <f t="shared" si="5"/>
        <v>78391</v>
      </c>
      <c r="E31" s="1">
        <f t="shared" si="6"/>
        <v>7</v>
      </c>
      <c r="F31" s="1">
        <f t="shared" si="7"/>
        <v>11198.714285714286</v>
      </c>
    </row>
    <row r="32" spans="1:26" x14ac:dyDescent="0.3">
      <c r="A32" s="2">
        <f>'Data Input'!A65</f>
        <v>44621</v>
      </c>
      <c r="B32" s="1">
        <f t="shared" si="4"/>
        <v>1888622</v>
      </c>
      <c r="C32" s="1">
        <f>'Data Input'!K65</f>
        <v>1940750</v>
      </c>
      <c r="D32" s="1">
        <f t="shared" si="5"/>
        <v>52128</v>
      </c>
      <c r="E32" s="1">
        <f t="shared" si="6"/>
        <v>7</v>
      </c>
      <c r="F32" s="1">
        <f t="shared" si="7"/>
        <v>7446.8571428571431</v>
      </c>
    </row>
    <row r="33" spans="1:6" x14ac:dyDescent="0.3">
      <c r="A33" s="2">
        <f>'Data Input'!A66</f>
        <v>44628</v>
      </c>
      <c r="B33" s="1">
        <f t="shared" si="4"/>
        <v>1940750</v>
      </c>
      <c r="C33" s="1">
        <f>'Data Input'!K66</f>
        <v>2022408</v>
      </c>
      <c r="D33" s="1">
        <f t="shared" si="5"/>
        <v>81658</v>
      </c>
      <c r="E33" s="1">
        <f t="shared" si="6"/>
        <v>7</v>
      </c>
      <c r="F33" s="1">
        <f t="shared" si="7"/>
        <v>11665.428571428571</v>
      </c>
    </row>
    <row r="34" spans="1:6" x14ac:dyDescent="0.3">
      <c r="A34" s="2">
        <f>'Data Input'!A67</f>
        <v>44635</v>
      </c>
      <c r="B34" s="1">
        <f t="shared" si="4"/>
        <v>2022408</v>
      </c>
      <c r="C34" s="1">
        <f>'Data Input'!K67</f>
        <v>2099506</v>
      </c>
      <c r="D34" s="1">
        <f t="shared" si="5"/>
        <v>77098</v>
      </c>
      <c r="E34" s="1">
        <f t="shared" si="6"/>
        <v>7</v>
      </c>
      <c r="F34" s="1">
        <f t="shared" si="7"/>
        <v>11014</v>
      </c>
    </row>
    <row r="35" spans="1:6" x14ac:dyDescent="0.3">
      <c r="A35" s="2">
        <f>'Data Input'!A68</f>
        <v>44642</v>
      </c>
      <c r="B35" s="1">
        <f t="shared" si="4"/>
        <v>2099506</v>
      </c>
      <c r="C35" s="1">
        <f>'Data Input'!K68</f>
        <v>2182924</v>
      </c>
      <c r="D35" s="1">
        <f t="shared" si="5"/>
        <v>83418</v>
      </c>
      <c r="E35" s="1">
        <f t="shared" si="6"/>
        <v>7</v>
      </c>
      <c r="F35" s="1">
        <f t="shared" si="7"/>
        <v>11916.857142857143</v>
      </c>
    </row>
    <row r="36" spans="1:6" x14ac:dyDescent="0.3">
      <c r="A36" s="2">
        <f>'Data Input'!A69</f>
        <v>44649</v>
      </c>
      <c r="B36" s="1">
        <f t="shared" si="4"/>
        <v>2182924</v>
      </c>
      <c r="C36" s="1">
        <f>'Data Input'!K69</f>
        <v>2182924</v>
      </c>
      <c r="D36" s="1">
        <f t="shared" si="5"/>
        <v>0</v>
      </c>
      <c r="E36" s="1">
        <f t="shared" si="6"/>
        <v>7</v>
      </c>
      <c r="F36" s="1">
        <f t="shared" si="7"/>
        <v>0</v>
      </c>
    </row>
    <row r="37" spans="1:6" x14ac:dyDescent="0.3">
      <c r="A37" s="2">
        <f>'Data Input'!A70</f>
        <v>44656</v>
      </c>
      <c r="B37" s="1">
        <f t="shared" si="4"/>
        <v>2182924</v>
      </c>
      <c r="C37" s="1">
        <f>'Data Input'!K70</f>
        <v>2349803</v>
      </c>
      <c r="D37" s="1">
        <f t="shared" si="5"/>
        <v>166879</v>
      </c>
      <c r="E37" s="1">
        <f t="shared" si="6"/>
        <v>7</v>
      </c>
      <c r="F37" s="1">
        <f t="shared" si="7"/>
        <v>23839.857142857141</v>
      </c>
    </row>
    <row r="38" spans="1:6" x14ac:dyDescent="0.3">
      <c r="A38" s="2">
        <f>'Data Input'!A71</f>
        <v>44663</v>
      </c>
      <c r="B38" s="1">
        <f t="shared" si="4"/>
        <v>2349803</v>
      </c>
      <c r="C38" s="1">
        <f>'Data Input'!K71</f>
        <v>2431936</v>
      </c>
      <c r="D38" s="1">
        <f t="shared" si="5"/>
        <v>82133</v>
      </c>
      <c r="E38" s="1">
        <f t="shared" si="6"/>
        <v>7</v>
      </c>
      <c r="F38" s="1">
        <f t="shared" si="7"/>
        <v>11733.285714285714</v>
      </c>
    </row>
    <row r="39" spans="1:6" x14ac:dyDescent="0.3">
      <c r="A39" s="2">
        <f>'Data Input'!A72</f>
        <v>44670</v>
      </c>
      <c r="B39" s="1">
        <f t="shared" si="4"/>
        <v>2431936</v>
      </c>
      <c r="C39" s="1">
        <f>'Data Input'!K72</f>
        <v>2509588</v>
      </c>
      <c r="D39" s="1">
        <f t="shared" si="5"/>
        <v>77652</v>
      </c>
      <c r="E39" s="1">
        <f t="shared" si="6"/>
        <v>7</v>
      </c>
      <c r="F39" s="1">
        <f t="shared" si="7"/>
        <v>11093.142857142857</v>
      </c>
    </row>
    <row r="40" spans="1:6" x14ac:dyDescent="0.3">
      <c r="A40" s="2">
        <f>'Data Input'!A73</f>
        <v>44677</v>
      </c>
      <c r="B40" s="1">
        <f t="shared" si="4"/>
        <v>2509588</v>
      </c>
      <c r="C40" s="1">
        <f>'Data Input'!K73</f>
        <v>2587602</v>
      </c>
      <c r="D40" s="1">
        <f t="shared" si="5"/>
        <v>78014</v>
      </c>
      <c r="E40" s="1">
        <f t="shared" si="6"/>
        <v>7</v>
      </c>
      <c r="F40" s="1">
        <f t="shared" si="7"/>
        <v>11144.857142857143</v>
      </c>
    </row>
    <row r="41" spans="1:6" x14ac:dyDescent="0.3">
      <c r="A41" s="2">
        <f>'Data Input'!A74</f>
        <v>44684</v>
      </c>
      <c r="B41" s="1">
        <f t="shared" si="4"/>
        <v>2587602</v>
      </c>
      <c r="C41" s="1">
        <f>'Data Input'!K74</f>
        <v>2667635</v>
      </c>
      <c r="D41" s="1">
        <f t="shared" si="5"/>
        <v>80033</v>
      </c>
      <c r="E41" s="1">
        <f t="shared" si="6"/>
        <v>7</v>
      </c>
      <c r="F41" s="1">
        <f t="shared" si="7"/>
        <v>11433.285714285714</v>
      </c>
    </row>
    <row r="42" spans="1:6" x14ac:dyDescent="0.3">
      <c r="A42" s="2">
        <f>'Data Input'!A75</f>
        <v>44691</v>
      </c>
      <c r="B42" s="1">
        <f t="shared" si="4"/>
        <v>2667635</v>
      </c>
      <c r="C42" s="1">
        <f>'Data Input'!K75</f>
        <v>2773789</v>
      </c>
      <c r="D42" s="1">
        <f t="shared" si="5"/>
        <v>106154</v>
      </c>
      <c r="E42" s="1">
        <f t="shared" si="6"/>
        <v>7</v>
      </c>
      <c r="F42" s="1">
        <f t="shared" si="7"/>
        <v>15164.857142857143</v>
      </c>
    </row>
    <row r="43" spans="1:6" x14ac:dyDescent="0.3">
      <c r="A43" s="2">
        <f>'Data Input'!A76</f>
        <v>44698</v>
      </c>
      <c r="B43" s="1">
        <f t="shared" si="4"/>
        <v>2773789</v>
      </c>
      <c r="C43" s="1">
        <f>'Data Input'!K76</f>
        <v>2800580</v>
      </c>
      <c r="D43" s="1">
        <f t="shared" si="5"/>
        <v>26791</v>
      </c>
      <c r="E43" s="1">
        <f t="shared" si="6"/>
        <v>7</v>
      </c>
      <c r="F43" s="1">
        <f t="shared" si="7"/>
        <v>3827.2857142857142</v>
      </c>
    </row>
    <row r="44" spans="1:6" x14ac:dyDescent="0.3">
      <c r="A44" s="2">
        <f>'Data Input'!A77</f>
        <v>44705</v>
      </c>
      <c r="B44" s="1">
        <f t="shared" si="4"/>
        <v>2800580</v>
      </c>
      <c r="C44" s="1">
        <f>'Data Input'!K77</f>
        <v>2878940</v>
      </c>
      <c r="D44" s="1">
        <f t="shared" si="5"/>
        <v>78360</v>
      </c>
      <c r="E44" s="1">
        <f t="shared" si="6"/>
        <v>7</v>
      </c>
      <c r="F44" s="1">
        <f t="shared" si="7"/>
        <v>11194.285714285714</v>
      </c>
    </row>
    <row r="45" spans="1:6" x14ac:dyDescent="0.3">
      <c r="A45" s="2">
        <f>'Data Input'!A78</f>
        <v>44712</v>
      </c>
      <c r="B45" s="1">
        <f t="shared" si="4"/>
        <v>2878940</v>
      </c>
      <c r="C45" s="1">
        <f>'Data Input'!K78</f>
        <v>2957489</v>
      </c>
      <c r="D45" s="1">
        <f t="shared" si="5"/>
        <v>78549</v>
      </c>
      <c r="E45" s="1">
        <f t="shared" si="6"/>
        <v>7</v>
      </c>
      <c r="F45" s="1">
        <f t="shared" si="7"/>
        <v>11221.285714285714</v>
      </c>
    </row>
    <row r="46" spans="1:6" x14ac:dyDescent="0.3">
      <c r="A46" s="2">
        <f>'Data Input'!A79</f>
        <v>44719</v>
      </c>
      <c r="B46" s="1">
        <f t="shared" si="4"/>
        <v>2957489</v>
      </c>
      <c r="C46" s="1">
        <f>'Data Input'!K79</f>
        <v>3001928</v>
      </c>
      <c r="D46" s="1">
        <f t="shared" si="5"/>
        <v>44439</v>
      </c>
      <c r="E46" s="1">
        <f t="shared" si="6"/>
        <v>7</v>
      </c>
      <c r="F46" s="1">
        <f t="shared" si="7"/>
        <v>6348.4285714285716</v>
      </c>
    </row>
    <row r="47" spans="1:6" x14ac:dyDescent="0.3">
      <c r="A47" s="2">
        <f>'Data Input'!A80</f>
        <v>44726</v>
      </c>
      <c r="B47" s="1">
        <f t="shared" si="4"/>
        <v>3001928</v>
      </c>
      <c r="C47" s="1">
        <f>'Data Input'!K80</f>
        <v>3102556</v>
      </c>
      <c r="D47" s="1">
        <f t="shared" si="5"/>
        <v>100628</v>
      </c>
      <c r="E47" s="1">
        <f t="shared" si="6"/>
        <v>7</v>
      </c>
      <c r="F47" s="1">
        <f t="shared" si="7"/>
        <v>14375.428571428571</v>
      </c>
    </row>
    <row r="48" spans="1:6" x14ac:dyDescent="0.3">
      <c r="A48" s="2">
        <f>'Data Input'!A81</f>
        <v>44733</v>
      </c>
      <c r="B48" s="1">
        <f t="shared" si="4"/>
        <v>3102556</v>
      </c>
      <c r="C48" s="1">
        <f>'Data Input'!K81</f>
        <v>3178100</v>
      </c>
      <c r="D48" s="1">
        <f t="shared" si="5"/>
        <v>75544</v>
      </c>
      <c r="E48" s="1">
        <f t="shared" si="6"/>
        <v>7</v>
      </c>
      <c r="F48" s="1">
        <f t="shared" si="7"/>
        <v>10792</v>
      </c>
    </row>
    <row r="49" spans="1:6" x14ac:dyDescent="0.3">
      <c r="A49" s="2">
        <f>'Data Input'!A82</f>
        <v>44740</v>
      </c>
      <c r="B49" s="1">
        <f t="shared" si="4"/>
        <v>3178100</v>
      </c>
      <c r="C49" s="1">
        <f>'Data Input'!K82</f>
        <v>3201400</v>
      </c>
      <c r="D49" s="1">
        <f t="shared" si="5"/>
        <v>23300</v>
      </c>
      <c r="E49" s="1">
        <f t="shared" si="6"/>
        <v>7</v>
      </c>
      <c r="F49" s="1">
        <f t="shared" si="7"/>
        <v>3328.5714285714284</v>
      </c>
    </row>
    <row r="50" spans="1:6" x14ac:dyDescent="0.3">
      <c r="A50" s="2">
        <f>'Data Input'!A83</f>
        <v>44747</v>
      </c>
      <c r="B50" s="1">
        <f t="shared" si="4"/>
        <v>3201400</v>
      </c>
      <c r="C50" s="1">
        <f>'Data Input'!K83</f>
        <v>3315060</v>
      </c>
      <c r="D50" s="1">
        <f t="shared" si="5"/>
        <v>113660</v>
      </c>
      <c r="E50" s="1">
        <f t="shared" si="6"/>
        <v>7</v>
      </c>
      <c r="F50" s="1">
        <f t="shared" si="7"/>
        <v>16237.142857142857</v>
      </c>
    </row>
    <row r="51" spans="1:6" x14ac:dyDescent="0.3">
      <c r="A51" s="2">
        <f>'Data Input'!A84</f>
        <v>44754</v>
      </c>
      <c r="B51" s="1">
        <f t="shared" si="4"/>
        <v>3315060</v>
      </c>
      <c r="C51" s="1">
        <f>'Data Input'!K84</f>
        <v>3382445</v>
      </c>
      <c r="D51" s="1">
        <f t="shared" si="5"/>
        <v>67385</v>
      </c>
      <c r="E51" s="1">
        <f t="shared" si="6"/>
        <v>7</v>
      </c>
      <c r="F51" s="1">
        <f t="shared" si="7"/>
        <v>9626.4285714285706</v>
      </c>
    </row>
    <row r="52" spans="1:6" x14ac:dyDescent="0.3">
      <c r="A52" s="2">
        <f>'Data Input'!A85</f>
        <v>44761</v>
      </c>
      <c r="B52" s="1">
        <f t="shared" si="4"/>
        <v>3382445</v>
      </c>
      <c r="C52" s="1">
        <f>'Data Input'!K85</f>
        <v>3449000</v>
      </c>
      <c r="D52" s="1">
        <f t="shared" si="5"/>
        <v>66555</v>
      </c>
      <c r="E52" s="1">
        <f t="shared" si="6"/>
        <v>7</v>
      </c>
      <c r="F52" s="1">
        <f t="shared" si="7"/>
        <v>9507.8571428571431</v>
      </c>
    </row>
    <row r="53" spans="1:6" x14ac:dyDescent="0.3">
      <c r="A53" s="2">
        <f>'Data Input'!A86</f>
        <v>44768</v>
      </c>
      <c r="B53" s="1">
        <f t="shared" si="4"/>
        <v>3449000</v>
      </c>
      <c r="C53" s="1">
        <f>'Data Input'!K86</f>
        <v>3515044</v>
      </c>
      <c r="D53" s="1">
        <f t="shared" si="5"/>
        <v>66044</v>
      </c>
      <c r="E53" s="1">
        <f t="shared" si="6"/>
        <v>7</v>
      </c>
      <c r="F53" s="1">
        <f t="shared" si="7"/>
        <v>9434.8571428571431</v>
      </c>
    </row>
    <row r="54" spans="1:6" x14ac:dyDescent="0.3">
      <c r="A54" s="2">
        <f>'Data Input'!A87</f>
        <v>44775</v>
      </c>
      <c r="B54" s="1">
        <f t="shared" si="4"/>
        <v>3515044</v>
      </c>
      <c r="C54" s="1">
        <f>'Data Input'!K87</f>
        <v>3559000</v>
      </c>
      <c r="D54" s="1">
        <f t="shared" si="5"/>
        <v>43956</v>
      </c>
      <c r="E54" s="1">
        <f t="shared" si="6"/>
        <v>7</v>
      </c>
      <c r="F54" s="1">
        <f t="shared" si="7"/>
        <v>6279.4285714285716</v>
      </c>
    </row>
    <row r="55" spans="1:6" x14ac:dyDescent="0.3">
      <c r="A55" s="2">
        <f>'Data Input'!A88</f>
        <v>44782</v>
      </c>
      <c r="B55" s="1">
        <f t="shared" si="4"/>
        <v>3559000</v>
      </c>
      <c r="C55" s="1">
        <f>'Data Input'!K88</f>
        <v>3649044</v>
      </c>
      <c r="D55" s="1">
        <f t="shared" si="5"/>
        <v>90044</v>
      </c>
      <c r="E55" s="1">
        <f t="shared" si="6"/>
        <v>7</v>
      </c>
      <c r="F55" s="1">
        <f t="shared" si="7"/>
        <v>12863.428571428571</v>
      </c>
    </row>
    <row r="56" spans="1:6" x14ac:dyDescent="0.3">
      <c r="A56" s="2">
        <f>'Data Input'!A89</f>
        <v>44789</v>
      </c>
      <c r="B56" s="1">
        <f t="shared" si="4"/>
        <v>3649044</v>
      </c>
      <c r="C56" s="1">
        <f>'Data Input'!K89</f>
        <v>3689000</v>
      </c>
      <c r="D56" s="1">
        <f t="shared" si="5"/>
        <v>39956</v>
      </c>
      <c r="E56" s="1">
        <f t="shared" si="6"/>
        <v>7</v>
      </c>
      <c r="F56" s="1">
        <f t="shared" si="7"/>
        <v>5708</v>
      </c>
    </row>
    <row r="57" spans="1:6" x14ac:dyDescent="0.3">
      <c r="A57" s="2">
        <f>'Data Input'!A90</f>
        <v>44796</v>
      </c>
      <c r="B57" s="1">
        <f t="shared" si="4"/>
        <v>3689000</v>
      </c>
      <c r="C57" s="1">
        <f>'Data Input'!K90</f>
        <v>3748900</v>
      </c>
      <c r="D57" s="1">
        <f t="shared" si="5"/>
        <v>59900</v>
      </c>
      <c r="E57" s="1">
        <f t="shared" si="6"/>
        <v>7</v>
      </c>
      <c r="F57" s="1">
        <f t="shared" si="7"/>
        <v>8557.1428571428569</v>
      </c>
    </row>
    <row r="58" spans="1:6" x14ac:dyDescent="0.3">
      <c r="A58" s="2">
        <f>'Data Input'!A91</f>
        <v>44803</v>
      </c>
      <c r="B58" s="1">
        <f t="shared" si="4"/>
        <v>3748900</v>
      </c>
      <c r="C58" s="1">
        <f>'Data Input'!K91</f>
        <v>3776500</v>
      </c>
      <c r="D58" s="1">
        <f t="shared" si="5"/>
        <v>27600</v>
      </c>
      <c r="E58" s="1">
        <f t="shared" si="6"/>
        <v>7</v>
      </c>
      <c r="F58" s="1">
        <f t="shared" si="7"/>
        <v>3942.8571428571427</v>
      </c>
    </row>
    <row r="59" spans="1:6" x14ac:dyDescent="0.3">
      <c r="A59" s="2">
        <f>'Data Input'!A92</f>
        <v>44810</v>
      </c>
      <c r="B59" s="1">
        <f t="shared" si="4"/>
        <v>3776500</v>
      </c>
      <c r="C59" s="1">
        <f>'Data Input'!K92</f>
        <v>3867802</v>
      </c>
      <c r="D59" s="1">
        <f t="shared" si="5"/>
        <v>91302</v>
      </c>
      <c r="E59" s="1">
        <f t="shared" si="6"/>
        <v>7</v>
      </c>
      <c r="F59" s="1">
        <f t="shared" si="7"/>
        <v>13043.142857142857</v>
      </c>
    </row>
    <row r="60" spans="1:6" x14ac:dyDescent="0.3">
      <c r="A60" s="2">
        <f>'Data Input'!A93</f>
        <v>44817</v>
      </c>
      <c r="B60" s="1">
        <f t="shared" si="4"/>
        <v>3867802</v>
      </c>
      <c r="C60" s="1">
        <f>'Data Input'!K93</f>
        <v>4010003</v>
      </c>
      <c r="D60" s="1">
        <f t="shared" si="5"/>
        <v>142201</v>
      </c>
      <c r="E60" s="1">
        <f t="shared" si="6"/>
        <v>7</v>
      </c>
      <c r="F60" s="1">
        <f t="shared" si="7"/>
        <v>20314.428571428572</v>
      </c>
    </row>
    <row r="61" spans="1:6" x14ac:dyDescent="0.3">
      <c r="A61" s="2" t="e">
        <f>'Data Input'!#REF!</f>
        <v>#REF!</v>
      </c>
      <c r="B61" s="1">
        <f t="shared" si="4"/>
        <v>4010003</v>
      </c>
      <c r="C61" s="1">
        <f>'Data Input'!D94</f>
        <v>3800990</v>
      </c>
      <c r="D61" s="1">
        <f t="shared" si="5"/>
        <v>0</v>
      </c>
      <c r="E61" s="1" t="e">
        <f t="shared" si="6"/>
        <v>#REF!</v>
      </c>
      <c r="F61" s="1" t="e">
        <f t="shared" si="7"/>
        <v>#REF!</v>
      </c>
    </row>
    <row r="62" spans="1:6" x14ac:dyDescent="0.3">
      <c r="A62" s="2">
        <f>'Data Input'!A95</f>
        <v>44831</v>
      </c>
      <c r="B62" s="1">
        <f t="shared" si="4"/>
        <v>3800990</v>
      </c>
      <c r="C62" s="1">
        <f>'Data Input'!K95</f>
        <v>4165000</v>
      </c>
      <c r="D62" s="1">
        <f t="shared" si="5"/>
        <v>364010</v>
      </c>
      <c r="E62" s="1" t="e">
        <f t="shared" si="6"/>
        <v>#REF!</v>
      </c>
      <c r="F62" s="1" t="e">
        <f t="shared" si="7"/>
        <v>#REF!</v>
      </c>
    </row>
    <row r="63" spans="1:6" x14ac:dyDescent="0.3">
      <c r="A63" s="2">
        <f>'Data Input'!A96</f>
        <v>44838</v>
      </c>
      <c r="B63" s="1">
        <f t="shared" si="4"/>
        <v>4165000</v>
      </c>
      <c r="C63" s="1" t="e">
        <f>'Data Input'!#REF!</f>
        <v>#REF!</v>
      </c>
      <c r="D63" s="1" t="e">
        <f t="shared" si="5"/>
        <v>#REF!</v>
      </c>
      <c r="E63" s="1">
        <f t="shared" si="6"/>
        <v>7</v>
      </c>
      <c r="F63" s="1" t="e">
        <f t="shared" si="7"/>
        <v>#REF!</v>
      </c>
    </row>
    <row r="64" spans="1:6" x14ac:dyDescent="0.3">
      <c r="A64" s="2">
        <f>'Data Input'!A97</f>
        <v>44845</v>
      </c>
      <c r="B64" s="1" t="e">
        <f t="shared" si="4"/>
        <v>#REF!</v>
      </c>
      <c r="C64" s="1" t="e">
        <f>'Data Input'!#REF!</f>
        <v>#REF!</v>
      </c>
      <c r="D64" s="1" t="e">
        <f t="shared" si="5"/>
        <v>#REF!</v>
      </c>
      <c r="E64" s="1">
        <f t="shared" si="6"/>
        <v>7</v>
      </c>
      <c r="F64" s="1" t="e">
        <f t="shared" si="7"/>
        <v>#REF!</v>
      </c>
    </row>
    <row r="65" spans="1:6" x14ac:dyDescent="0.3">
      <c r="A65" s="2" t="e">
        <f>'Data Input'!#REF!</f>
        <v>#REF!</v>
      </c>
      <c r="B65" s="1" t="e">
        <f t="shared" si="4"/>
        <v>#REF!</v>
      </c>
      <c r="C65" s="1">
        <f>'Data Input'!N97</f>
        <v>3095471</v>
      </c>
      <c r="D65" s="1" t="e">
        <f t="shared" si="5"/>
        <v>#REF!</v>
      </c>
      <c r="E65" s="1" t="e">
        <f t="shared" si="6"/>
        <v>#REF!</v>
      </c>
      <c r="F65" s="1" t="e">
        <f t="shared" si="7"/>
        <v>#REF!</v>
      </c>
    </row>
    <row r="66" spans="1:6" x14ac:dyDescent="0.3">
      <c r="A66" s="2" t="e">
        <f>'Data Input'!#REF!</f>
        <v>#REF!</v>
      </c>
      <c r="B66" s="1">
        <f t="shared" si="4"/>
        <v>3095471</v>
      </c>
      <c r="C66" s="1" t="e">
        <f>'Data Input'!#REF!</f>
        <v>#REF!</v>
      </c>
      <c r="D66" s="1" t="e">
        <f t="shared" si="5"/>
        <v>#REF!</v>
      </c>
      <c r="E66" s="1" t="e">
        <f t="shared" si="6"/>
        <v>#REF!</v>
      </c>
      <c r="F66" s="1" t="e">
        <f t="shared" si="7"/>
        <v>#REF!</v>
      </c>
    </row>
    <row r="67" spans="1:6" x14ac:dyDescent="0.3">
      <c r="A67" s="2">
        <f>'Data Input'!A100</f>
        <v>44866</v>
      </c>
      <c r="B67" s="1" t="e">
        <f t="shared" si="4"/>
        <v>#REF!</v>
      </c>
      <c r="C67" s="1">
        <f>'Data Input'!K100</f>
        <v>4488461</v>
      </c>
      <c r="D67" s="1" t="e">
        <f t="shared" si="5"/>
        <v>#REF!</v>
      </c>
      <c r="E67" s="1" t="e">
        <f t="shared" si="6"/>
        <v>#REF!</v>
      </c>
      <c r="F67" s="1" t="e">
        <f t="shared" si="7"/>
        <v>#REF!</v>
      </c>
    </row>
    <row r="68" spans="1:6" x14ac:dyDescent="0.3">
      <c r="A68" s="2">
        <f>'Data Input'!A101</f>
        <v>44873</v>
      </c>
      <c r="B68" s="1">
        <f t="shared" si="4"/>
        <v>4488461</v>
      </c>
      <c r="C68" s="1">
        <f>'Data Input'!K101</f>
        <v>4560233</v>
      </c>
      <c r="D68" s="1">
        <f t="shared" si="5"/>
        <v>71772</v>
      </c>
      <c r="E68" s="1">
        <f t="shared" si="6"/>
        <v>7</v>
      </c>
      <c r="F68" s="1">
        <f t="shared" si="7"/>
        <v>10253.142857142857</v>
      </c>
    </row>
    <row r="69" spans="1:6" x14ac:dyDescent="0.3">
      <c r="A69" s="2">
        <f>'Data Input'!A102</f>
        <v>44880</v>
      </c>
      <c r="B69" s="1">
        <f t="shared" si="4"/>
        <v>4560233</v>
      </c>
      <c r="C69" s="1">
        <f>'Data Input'!K102</f>
        <v>4676982</v>
      </c>
      <c r="D69" s="1">
        <f t="shared" si="5"/>
        <v>116749</v>
      </c>
      <c r="E69" s="1">
        <f t="shared" si="6"/>
        <v>7</v>
      </c>
      <c r="F69" s="1">
        <f t="shared" si="7"/>
        <v>16678.428571428572</v>
      </c>
    </row>
    <row r="70" spans="1:6" x14ac:dyDescent="0.3">
      <c r="A70" s="2">
        <f>'Data Input'!A103</f>
        <v>44887</v>
      </c>
      <c r="B70" s="1">
        <f t="shared" si="4"/>
        <v>4676982</v>
      </c>
      <c r="C70" s="1">
        <f>'Data Input'!K103</f>
        <v>4751987</v>
      </c>
      <c r="D70" s="1">
        <f t="shared" si="5"/>
        <v>75005</v>
      </c>
      <c r="E70" s="1">
        <f t="shared" si="6"/>
        <v>7</v>
      </c>
      <c r="F70" s="1">
        <f t="shared" si="7"/>
        <v>10715</v>
      </c>
    </row>
    <row r="71" spans="1:6" x14ac:dyDescent="0.3">
      <c r="A71" s="2">
        <f>'Data Input'!A104</f>
        <v>44894</v>
      </c>
      <c r="B71" s="1">
        <f t="shared" si="4"/>
        <v>4751987</v>
      </c>
      <c r="C71" s="1">
        <f>'Data Input'!K104</f>
        <v>4760169</v>
      </c>
      <c r="D71" s="1">
        <f>IF(C71-B71&gt;0,C71-B71,0)</f>
        <v>8182</v>
      </c>
      <c r="E71" s="1">
        <f t="shared" si="6"/>
        <v>7</v>
      </c>
      <c r="F71" s="1">
        <f t="shared" si="7"/>
        <v>1168.8571428571429</v>
      </c>
    </row>
    <row r="72" spans="1:6" x14ac:dyDescent="0.3">
      <c r="A72" s="2">
        <f>'Data Input'!A105</f>
        <v>44901</v>
      </c>
      <c r="B72" s="1">
        <f>C71</f>
        <v>4760169</v>
      </c>
      <c r="C72" s="1">
        <f>'Data Input'!K105</f>
        <v>4771236</v>
      </c>
      <c r="D72" s="1">
        <f>IF(C72-B72&gt;0,C72-B72,0)</f>
        <v>11067</v>
      </c>
      <c r="E72" s="1">
        <f>A72-A71</f>
        <v>7</v>
      </c>
      <c r="F72" s="1">
        <f>D72/E72</f>
        <v>1581</v>
      </c>
    </row>
    <row r="73" spans="1:6" x14ac:dyDescent="0.3">
      <c r="A73" s="2">
        <f>'Data Input'!A106</f>
        <v>44908</v>
      </c>
      <c r="B73" s="1">
        <f>C72</f>
        <v>4771236</v>
      </c>
      <c r="C73" s="1">
        <f>'Data Input'!K106</f>
        <v>4782693</v>
      </c>
      <c r="D73" s="1">
        <f>IF(C73-B73&gt;0,C73-B73,0)</f>
        <v>11457</v>
      </c>
      <c r="E73" s="1">
        <f>A73-A72</f>
        <v>7</v>
      </c>
      <c r="F73" s="1">
        <f>D73/E73</f>
        <v>1636.7142857142858</v>
      </c>
    </row>
    <row r="74" spans="1:6" x14ac:dyDescent="0.3">
      <c r="A74" s="2">
        <f>'Data Input'!A107</f>
        <v>44915</v>
      </c>
      <c r="B74" s="1">
        <f>C73</f>
        <v>4782693</v>
      </c>
      <c r="C74" s="1">
        <f>'Data Input'!K107</f>
        <v>4966170</v>
      </c>
      <c r="D74" s="1">
        <f>IF(C74-B74&gt;0,C74-B74,0)</f>
        <v>183477</v>
      </c>
      <c r="E74" s="1">
        <f>A74-A73</f>
        <v>7</v>
      </c>
      <c r="F74" s="1">
        <f>D74/E74</f>
        <v>26211</v>
      </c>
    </row>
    <row r="75" spans="1:6" x14ac:dyDescent="0.3">
      <c r="A75" s="2">
        <f>'Data Input'!A108</f>
        <v>44922</v>
      </c>
      <c r="B75" s="1">
        <f>C74</f>
        <v>4966170</v>
      </c>
      <c r="C75" s="1">
        <f>'Data Input'!K108</f>
        <v>5079389</v>
      </c>
      <c r="D75" s="1">
        <f>IF(C75-B75&gt;0,C75-B75,0)</f>
        <v>113219</v>
      </c>
      <c r="E75" s="1">
        <f>A75-A74</f>
        <v>7</v>
      </c>
      <c r="F75" s="1">
        <f>D75/E75</f>
        <v>16174.142857142857</v>
      </c>
    </row>
  </sheetData>
  <pageMargins left="0.7" right="0.7" top="0.75" bottom="0.75" header="0.3" footer="0.3"/>
  <pageSetup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0AC82F-7131-4FBE-9B59-A5ED5E0A7585}">
  <dimension ref="A1:Z83"/>
  <sheetViews>
    <sheetView topLeftCell="A8" zoomScale="115" zoomScaleNormal="115" workbookViewId="0">
      <selection activeCell="I75" sqref="I75"/>
    </sheetView>
  </sheetViews>
  <sheetFormatPr defaultRowHeight="14.4" x14ac:dyDescent="0.3"/>
  <cols>
    <col min="1" max="1" width="15.5546875" customWidth="1"/>
    <col min="2" max="2" width="13.77734375" customWidth="1"/>
    <col min="3" max="3" width="12.5546875" customWidth="1"/>
    <col min="4" max="4" width="10" customWidth="1"/>
    <col min="5" max="5" width="5.77734375" customWidth="1"/>
    <col min="6" max="6" width="10.21875" customWidth="1"/>
    <col min="7" max="7" width="4.77734375" customWidth="1"/>
    <col min="8" max="8" width="32.77734375" customWidth="1"/>
    <col min="9" max="11" width="15.5546875" customWidth="1"/>
  </cols>
  <sheetData>
    <row r="1" spans="1:12" x14ac:dyDescent="0.3">
      <c r="A1" t="s">
        <v>18</v>
      </c>
      <c r="B1">
        <v>1</v>
      </c>
      <c r="L1">
        <v>1</v>
      </c>
    </row>
    <row r="2" spans="1:12" x14ac:dyDescent="0.3">
      <c r="A2" t="s">
        <v>4</v>
      </c>
      <c r="B2" t="s">
        <v>28</v>
      </c>
    </row>
    <row r="3" spans="1:12" x14ac:dyDescent="0.3">
      <c r="A3" t="s">
        <v>6</v>
      </c>
      <c r="B3" t="s">
        <v>7</v>
      </c>
    </row>
    <row r="4" spans="1:12" x14ac:dyDescent="0.3">
      <c r="A4" t="s">
        <v>8</v>
      </c>
      <c r="B4" t="s">
        <v>41</v>
      </c>
    </row>
    <row r="5" spans="1:12" x14ac:dyDescent="0.3">
      <c r="B5" t="s">
        <v>14</v>
      </c>
    </row>
    <row r="6" spans="1:12" x14ac:dyDescent="0.3">
      <c r="A6" s="2" t="s">
        <v>2</v>
      </c>
      <c r="B6" t="s">
        <v>12</v>
      </c>
      <c r="C6" t="s">
        <v>13</v>
      </c>
      <c r="D6" t="s">
        <v>9</v>
      </c>
      <c r="E6" t="s">
        <v>1</v>
      </c>
      <c r="F6" t="s">
        <v>10</v>
      </c>
      <c r="H6" t="s">
        <v>0</v>
      </c>
    </row>
    <row r="7" spans="1:12" x14ac:dyDescent="0.3">
      <c r="A7" s="2">
        <f>'Data Input'!A4</f>
        <v>44327</v>
      </c>
      <c r="B7" s="1"/>
      <c r="C7" s="1">
        <f>'Data Input'!L4</f>
        <v>2382140</v>
      </c>
      <c r="D7" s="1"/>
      <c r="E7" s="1"/>
      <c r="F7" s="1"/>
    </row>
    <row r="8" spans="1:12" x14ac:dyDescent="0.3">
      <c r="A8" s="2">
        <f>'Data Input'!A5</f>
        <v>44341</v>
      </c>
      <c r="B8" s="1">
        <f>C7</f>
        <v>2382140</v>
      </c>
      <c r="C8" s="1">
        <f>'Data Input'!L5</f>
        <v>2551800</v>
      </c>
      <c r="D8" s="1">
        <f>IF(C8-B8&gt;0,C8-B8,0)</f>
        <v>169660</v>
      </c>
      <c r="E8" s="1">
        <f>A8-A7</f>
        <v>14</v>
      </c>
      <c r="F8" s="1">
        <f>D8/E8</f>
        <v>12118.571428571429</v>
      </c>
    </row>
    <row r="9" spans="1:12" x14ac:dyDescent="0.3">
      <c r="A9" s="2">
        <f>'Data Input'!A6</f>
        <v>44348</v>
      </c>
      <c r="B9" s="1">
        <f t="shared" ref="B9:B20" si="0">C8</f>
        <v>2551800</v>
      </c>
      <c r="C9" s="1">
        <f>'Data Input'!L6</f>
        <v>2636330</v>
      </c>
      <c r="D9" s="1">
        <f t="shared" ref="D9:D20" si="1">IF(C9-B9&gt;0,C9-B9,0)</f>
        <v>84530</v>
      </c>
      <c r="E9" s="1">
        <f>A9-A8</f>
        <v>7</v>
      </c>
      <c r="F9" s="1">
        <f t="shared" ref="F9:F20" si="2">D9/E9</f>
        <v>12075.714285714286</v>
      </c>
    </row>
    <row r="10" spans="1:12" x14ac:dyDescent="0.3">
      <c r="A10" s="2">
        <f>'Data Input'!A7</f>
        <v>44355</v>
      </c>
      <c r="B10" s="1">
        <f t="shared" si="0"/>
        <v>2636330</v>
      </c>
      <c r="C10" s="1">
        <f>'Data Input'!L7</f>
        <v>2721670</v>
      </c>
      <c r="D10" s="1">
        <f t="shared" si="1"/>
        <v>85340</v>
      </c>
      <c r="E10" s="1">
        <f>A10-A9</f>
        <v>7</v>
      </c>
      <c r="F10" s="1">
        <f t="shared" si="2"/>
        <v>12191.428571428571</v>
      </c>
    </row>
    <row r="11" spans="1:12" x14ac:dyDescent="0.3">
      <c r="A11" s="2">
        <f>'Data Input'!A8</f>
        <v>44362</v>
      </c>
      <c r="B11" s="1">
        <f t="shared" si="0"/>
        <v>2721670</v>
      </c>
      <c r="C11" s="1">
        <f>'Data Input'!L8</f>
        <v>2808270</v>
      </c>
      <c r="D11" s="1">
        <f t="shared" si="1"/>
        <v>86600</v>
      </c>
      <c r="E11" s="1">
        <f>A11-A10</f>
        <v>7</v>
      </c>
      <c r="F11" s="1">
        <f t="shared" si="2"/>
        <v>12371.428571428571</v>
      </c>
    </row>
    <row r="12" spans="1:12" s="2" customFormat="1" x14ac:dyDescent="0.3">
      <c r="A12" s="2">
        <f>'Data Input'!A9</f>
        <v>44369</v>
      </c>
      <c r="B12" s="1">
        <f t="shared" si="0"/>
        <v>2808270</v>
      </c>
      <c r="C12" s="1">
        <f>'Data Input'!L9</f>
        <v>2894130</v>
      </c>
      <c r="D12" s="1">
        <f t="shared" si="1"/>
        <v>85860</v>
      </c>
      <c r="E12" s="1">
        <f t="shared" ref="E12:E18" si="3">A12-A11</f>
        <v>7</v>
      </c>
      <c r="F12" s="1">
        <f t="shared" si="2"/>
        <v>12265.714285714286</v>
      </c>
      <c r="G12"/>
      <c r="H12"/>
      <c r="I12"/>
      <c r="J12"/>
      <c r="K12"/>
    </row>
    <row r="13" spans="1:12" s="2" customFormat="1" x14ac:dyDescent="0.3">
      <c r="A13" s="2">
        <f>'Data Input'!A10</f>
        <v>44376</v>
      </c>
      <c r="B13" s="1">
        <f t="shared" si="0"/>
        <v>2894130</v>
      </c>
      <c r="C13" s="1">
        <f>'Data Input'!L10</f>
        <v>2976980</v>
      </c>
      <c r="D13" s="1">
        <f t="shared" si="1"/>
        <v>82850</v>
      </c>
      <c r="E13" s="1">
        <f t="shared" si="3"/>
        <v>7</v>
      </c>
      <c r="F13" s="1">
        <f t="shared" si="2"/>
        <v>11835.714285714286</v>
      </c>
      <c r="H13"/>
    </row>
    <row r="14" spans="1:12" s="2" customFormat="1" x14ac:dyDescent="0.3">
      <c r="A14" s="2">
        <f>'Data Input'!A11</f>
        <v>44383</v>
      </c>
      <c r="B14" s="1">
        <f t="shared" si="0"/>
        <v>2976980</v>
      </c>
      <c r="C14" s="1">
        <f>'Data Input'!L11</f>
        <v>3057770</v>
      </c>
      <c r="D14" s="1">
        <f t="shared" si="1"/>
        <v>80790</v>
      </c>
      <c r="E14" s="1">
        <f t="shared" si="3"/>
        <v>7</v>
      </c>
      <c r="F14" s="1">
        <f t="shared" si="2"/>
        <v>11541.428571428571</v>
      </c>
      <c r="H14"/>
    </row>
    <row r="15" spans="1:12" s="2" customFormat="1" x14ac:dyDescent="0.3">
      <c r="A15" s="2">
        <f>'Data Input'!A12</f>
        <v>44390</v>
      </c>
      <c r="B15" s="1">
        <f t="shared" si="0"/>
        <v>3057770</v>
      </c>
      <c r="C15" s="1">
        <f>'Data Input'!L12</f>
        <v>3138300</v>
      </c>
      <c r="D15" s="1">
        <f t="shared" si="1"/>
        <v>80530</v>
      </c>
      <c r="E15" s="1">
        <f t="shared" si="3"/>
        <v>7</v>
      </c>
      <c r="F15" s="1">
        <f t="shared" si="2"/>
        <v>11504.285714285714</v>
      </c>
      <c r="H15"/>
    </row>
    <row r="16" spans="1:12" s="2" customFormat="1" x14ac:dyDescent="0.3">
      <c r="A16" s="2">
        <f>'Data Input'!A13</f>
        <v>44397</v>
      </c>
      <c r="B16" s="1">
        <f t="shared" si="0"/>
        <v>3138300</v>
      </c>
      <c r="C16" s="1">
        <f>'Data Input'!L13</f>
        <v>3220060</v>
      </c>
      <c r="D16" s="1">
        <f t="shared" si="1"/>
        <v>81760</v>
      </c>
      <c r="E16" s="1">
        <f t="shared" si="3"/>
        <v>7</v>
      </c>
      <c r="F16" s="1">
        <f t="shared" si="2"/>
        <v>11680</v>
      </c>
      <c r="H16"/>
    </row>
    <row r="17" spans="1:26" s="2" customFormat="1" x14ac:dyDescent="0.3">
      <c r="A17" s="2">
        <f>'Data Input'!A14</f>
        <v>44404</v>
      </c>
      <c r="B17" s="1">
        <f t="shared" si="0"/>
        <v>3220060</v>
      </c>
      <c r="C17" s="1">
        <f>'Data Input'!L14</f>
        <v>3292950</v>
      </c>
      <c r="D17" s="1">
        <f t="shared" si="1"/>
        <v>72890</v>
      </c>
      <c r="E17" s="1">
        <f t="shared" si="3"/>
        <v>7</v>
      </c>
      <c r="F17" s="1">
        <f t="shared" si="2"/>
        <v>10412.857142857143</v>
      </c>
      <c r="H17"/>
    </row>
    <row r="18" spans="1:26" x14ac:dyDescent="0.3">
      <c r="A18" s="2">
        <f>'Data Input'!A15</f>
        <v>44411</v>
      </c>
      <c r="B18" s="1">
        <f t="shared" si="0"/>
        <v>3292950</v>
      </c>
      <c r="C18" s="1">
        <f>'Data Input'!L15</f>
        <v>3381030</v>
      </c>
      <c r="D18" s="1">
        <f t="shared" si="1"/>
        <v>88080</v>
      </c>
      <c r="E18" s="1">
        <f t="shared" si="3"/>
        <v>7</v>
      </c>
      <c r="F18" s="1">
        <f t="shared" si="2"/>
        <v>12582.857142857143</v>
      </c>
      <c r="G18" s="2"/>
      <c r="I18" s="2"/>
      <c r="J18" s="2"/>
      <c r="K18" s="2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x14ac:dyDescent="0.3">
      <c r="A19" s="2">
        <f>'Data Input'!A16</f>
        <v>44418</v>
      </c>
      <c r="B19" s="1">
        <f t="shared" si="0"/>
        <v>3381030</v>
      </c>
      <c r="C19" s="1">
        <f>'Data Input'!L16</f>
        <v>3464110</v>
      </c>
      <c r="D19" s="1">
        <f t="shared" si="1"/>
        <v>83080</v>
      </c>
      <c r="E19" s="1">
        <f>A19-A18</f>
        <v>7</v>
      </c>
      <c r="F19" s="1">
        <f t="shared" si="2"/>
        <v>11868.571428571429</v>
      </c>
      <c r="K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x14ac:dyDescent="0.3">
      <c r="A20" s="2">
        <f>'Data Input'!A17</f>
        <v>44425</v>
      </c>
      <c r="B20" s="1">
        <f t="shared" si="0"/>
        <v>3464110</v>
      </c>
      <c r="C20" s="1">
        <f>'Data Input'!L17</f>
        <v>3551130</v>
      </c>
      <c r="D20" s="1">
        <f t="shared" si="1"/>
        <v>87020</v>
      </c>
      <c r="E20" s="1">
        <f>A20-A19</f>
        <v>7</v>
      </c>
      <c r="F20" s="1">
        <f t="shared" si="2"/>
        <v>12431.428571428571</v>
      </c>
      <c r="G20" s="1"/>
      <c r="H20" s="1"/>
      <c r="I20" s="1"/>
      <c r="J20" s="1"/>
      <c r="K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x14ac:dyDescent="0.3">
      <c r="A21" s="2">
        <f>'Data Input'!A18</f>
        <v>44432</v>
      </c>
      <c r="B21" s="1">
        <f>C20</f>
        <v>3551130</v>
      </c>
      <c r="C21" s="1">
        <f>'Data Input'!L18</f>
        <v>3631070</v>
      </c>
      <c r="D21" s="1">
        <f>IF(C21-B21&gt;0,C21-B21,0)</f>
        <v>79940</v>
      </c>
      <c r="E21" s="1">
        <f>A21-A20</f>
        <v>7</v>
      </c>
      <c r="F21" s="1">
        <f>D21/E21</f>
        <v>11420</v>
      </c>
      <c r="G21" s="1"/>
      <c r="H21" s="1"/>
      <c r="I21" s="1"/>
      <c r="J21" s="1"/>
      <c r="K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x14ac:dyDescent="0.3">
      <c r="A22" s="2">
        <f>'Data Input'!A19</f>
        <v>44439</v>
      </c>
      <c r="B22" s="1">
        <f>C21</f>
        <v>3631070</v>
      </c>
      <c r="C22" s="1">
        <f>'Data Input'!L19</f>
        <v>3708710</v>
      </c>
      <c r="D22" s="1">
        <f>IF(C22-B22&gt;0,C22-B22,0)</f>
        <v>77640</v>
      </c>
      <c r="E22" s="1">
        <f>A22-A21</f>
        <v>7</v>
      </c>
      <c r="F22" s="1">
        <f>D22/E22</f>
        <v>11091.428571428571</v>
      </c>
      <c r="G22" s="1"/>
      <c r="H22" s="1"/>
      <c r="I22" s="1"/>
      <c r="J22" s="1"/>
      <c r="K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7.7" customHeight="1" x14ac:dyDescent="0.3">
      <c r="A23" s="2">
        <f>'Data Input'!A20</f>
        <v>44446</v>
      </c>
      <c r="B23" s="1">
        <f>C22</f>
        <v>3708710</v>
      </c>
      <c r="C23" s="1">
        <f>'Data Input'!L20</f>
        <v>3786390</v>
      </c>
      <c r="D23" s="1">
        <f>IF(C23-B23&gt;0,C23-B23,0)</f>
        <v>77680</v>
      </c>
      <c r="E23" s="1">
        <f>A23-A22</f>
        <v>7</v>
      </c>
      <c r="F23" s="1">
        <f>D23/E23</f>
        <v>11097.142857142857</v>
      </c>
      <c r="I23" s="1"/>
      <c r="J23" s="1"/>
      <c r="K23" s="1"/>
      <c r="L23" t="s">
        <v>11</v>
      </c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x14ac:dyDescent="0.3">
      <c r="A24" s="2">
        <f>'Data Input'!A57</f>
        <v>44607</v>
      </c>
      <c r="B24" s="1">
        <f t="shared" ref="B24:B75" si="4">C23</f>
        <v>3786390</v>
      </c>
      <c r="C24" s="1">
        <f>'Data Input'!L57</f>
        <v>5757710</v>
      </c>
      <c r="D24" s="1">
        <f t="shared" ref="D24:D75" si="5">IF(C24-B24&gt;0,C24-B24,0)</f>
        <v>1971320</v>
      </c>
      <c r="E24" s="1">
        <f t="shared" ref="E24:E75" si="6">A24-A23</f>
        <v>161</v>
      </c>
      <c r="F24" s="1">
        <f t="shared" ref="F24:F75" si="7">D24/E24</f>
        <v>12244.223602484471</v>
      </c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x14ac:dyDescent="0.3">
      <c r="A25" s="2">
        <f>'Data Input'!A58</f>
        <v>44614</v>
      </c>
      <c r="B25" s="1">
        <f t="shared" si="4"/>
        <v>5757710</v>
      </c>
      <c r="C25" s="1">
        <f>'Data Input'!L58</f>
        <v>5868280</v>
      </c>
      <c r="D25" s="1">
        <f t="shared" si="5"/>
        <v>110570</v>
      </c>
      <c r="E25" s="1">
        <f t="shared" si="6"/>
        <v>7</v>
      </c>
      <c r="F25" s="1">
        <f t="shared" si="7"/>
        <v>15795.714285714286</v>
      </c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x14ac:dyDescent="0.3">
      <c r="A26" s="2">
        <f>'Data Input'!A59</f>
        <v>44572</v>
      </c>
      <c r="B26" s="1">
        <f t="shared" si="4"/>
        <v>5868280</v>
      </c>
      <c r="C26" s="1">
        <f>'Data Input'!L59</f>
        <v>5180470</v>
      </c>
      <c r="D26" s="1">
        <f t="shared" si="5"/>
        <v>0</v>
      </c>
      <c r="E26" s="1">
        <f t="shared" si="6"/>
        <v>-42</v>
      </c>
      <c r="F26" s="1">
        <f t="shared" si="7"/>
        <v>0</v>
      </c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x14ac:dyDescent="0.3">
      <c r="A27" s="2">
        <f>'Data Input'!A60</f>
        <v>44586</v>
      </c>
      <c r="B27" s="1">
        <f t="shared" si="4"/>
        <v>5180470</v>
      </c>
      <c r="C27" s="1">
        <f>'Data Input'!L60</f>
        <v>5417040</v>
      </c>
      <c r="D27" s="1">
        <f t="shared" si="5"/>
        <v>236570</v>
      </c>
      <c r="E27" s="1">
        <f t="shared" si="6"/>
        <v>14</v>
      </c>
      <c r="F27" s="1">
        <f t="shared" si="7"/>
        <v>16897.857142857141</v>
      </c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x14ac:dyDescent="0.3">
      <c r="A28" s="2">
        <f>'Data Input'!A61</f>
        <v>44594</v>
      </c>
      <c r="B28" s="1">
        <f t="shared" si="4"/>
        <v>5417040</v>
      </c>
      <c r="C28" s="1">
        <f>'Data Input'!L61</f>
        <v>5521730</v>
      </c>
      <c r="D28" s="1">
        <f t="shared" si="5"/>
        <v>104690</v>
      </c>
      <c r="E28" s="1">
        <f t="shared" si="6"/>
        <v>8</v>
      </c>
      <c r="F28" s="1">
        <f t="shared" si="7"/>
        <v>13086.25</v>
      </c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x14ac:dyDescent="0.3">
      <c r="A29" s="2">
        <f>'Data Input'!A62</f>
        <v>44600</v>
      </c>
      <c r="B29" s="1">
        <f t="shared" si="4"/>
        <v>5521730</v>
      </c>
      <c r="C29" s="1">
        <f>'Data Input'!L62</f>
        <v>5642530</v>
      </c>
      <c r="D29" s="1">
        <f t="shared" si="5"/>
        <v>120800</v>
      </c>
      <c r="E29" s="1">
        <f t="shared" si="6"/>
        <v>6</v>
      </c>
      <c r="F29" s="1">
        <f t="shared" si="7"/>
        <v>20133.333333333332</v>
      </c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x14ac:dyDescent="0.3">
      <c r="A30" s="2">
        <f>'Data Input'!A63</f>
        <v>44607</v>
      </c>
      <c r="B30" s="1">
        <f t="shared" si="4"/>
        <v>5642530</v>
      </c>
      <c r="C30" s="1">
        <f>'Data Input'!L63</f>
        <v>5757710</v>
      </c>
      <c r="D30" s="1">
        <f t="shared" si="5"/>
        <v>115180</v>
      </c>
      <c r="E30" s="1">
        <f t="shared" si="6"/>
        <v>7</v>
      </c>
      <c r="F30" s="1">
        <f t="shared" si="7"/>
        <v>16454.285714285714</v>
      </c>
    </row>
    <row r="31" spans="1:26" x14ac:dyDescent="0.3">
      <c r="A31" s="2">
        <f>'Data Input'!A64</f>
        <v>44614</v>
      </c>
      <c r="B31" s="1">
        <f t="shared" si="4"/>
        <v>5757710</v>
      </c>
      <c r="C31" s="1">
        <f>'Data Input'!L64</f>
        <v>5868280</v>
      </c>
      <c r="D31" s="1">
        <f t="shared" si="5"/>
        <v>110570</v>
      </c>
      <c r="E31" s="1">
        <f t="shared" si="6"/>
        <v>7</v>
      </c>
      <c r="F31" s="1">
        <f t="shared" si="7"/>
        <v>15795.714285714286</v>
      </c>
    </row>
    <row r="32" spans="1:26" x14ac:dyDescent="0.3">
      <c r="A32" s="2">
        <f>'Data Input'!A65</f>
        <v>44621</v>
      </c>
      <c r="B32" s="1">
        <f t="shared" si="4"/>
        <v>5868280</v>
      </c>
      <c r="C32" s="1">
        <f>'Data Input'!L65</f>
        <v>5966610</v>
      </c>
      <c r="D32" s="1">
        <f t="shared" si="5"/>
        <v>98330</v>
      </c>
      <c r="E32" s="1">
        <f t="shared" si="6"/>
        <v>7</v>
      </c>
      <c r="F32" s="1">
        <f t="shared" si="7"/>
        <v>14047.142857142857</v>
      </c>
    </row>
    <row r="33" spans="1:6" x14ac:dyDescent="0.3">
      <c r="A33" s="2">
        <f>'Data Input'!A66</f>
        <v>44628</v>
      </c>
      <c r="B33" s="1">
        <f t="shared" si="4"/>
        <v>5966610</v>
      </c>
      <c r="C33" s="1">
        <f>'Data Input'!L66</f>
        <v>6087200</v>
      </c>
      <c r="D33" s="1">
        <f t="shared" si="5"/>
        <v>120590</v>
      </c>
      <c r="E33" s="1">
        <f t="shared" si="6"/>
        <v>7</v>
      </c>
      <c r="F33" s="1">
        <f t="shared" si="7"/>
        <v>17227.142857142859</v>
      </c>
    </row>
    <row r="34" spans="1:6" x14ac:dyDescent="0.3">
      <c r="A34" s="2">
        <f>'Data Input'!A67</f>
        <v>44635</v>
      </c>
      <c r="B34" s="1">
        <f t="shared" si="4"/>
        <v>6087200</v>
      </c>
      <c r="C34" s="1">
        <f>'Data Input'!L67</f>
        <v>6202730</v>
      </c>
      <c r="D34" s="1">
        <f t="shared" si="5"/>
        <v>115530</v>
      </c>
      <c r="E34" s="1">
        <f t="shared" si="6"/>
        <v>7</v>
      </c>
      <c r="F34" s="1">
        <f t="shared" si="7"/>
        <v>16504.285714285714</v>
      </c>
    </row>
    <row r="35" spans="1:6" x14ac:dyDescent="0.3">
      <c r="A35" s="2">
        <f>'Data Input'!A68</f>
        <v>44642</v>
      </c>
      <c r="B35" s="1">
        <f t="shared" si="4"/>
        <v>6202730</v>
      </c>
      <c r="C35" s="1">
        <f>'Data Input'!L68</f>
        <v>6324130</v>
      </c>
      <c r="D35" s="1">
        <f t="shared" si="5"/>
        <v>121400</v>
      </c>
      <c r="E35" s="1">
        <f t="shared" si="6"/>
        <v>7</v>
      </c>
      <c r="F35" s="1">
        <f t="shared" si="7"/>
        <v>17342.857142857141</v>
      </c>
    </row>
    <row r="36" spans="1:6" x14ac:dyDescent="0.3">
      <c r="A36" s="2">
        <f>'Data Input'!A69</f>
        <v>44649</v>
      </c>
      <c r="B36" s="1">
        <f t="shared" si="4"/>
        <v>6324130</v>
      </c>
      <c r="C36" s="1">
        <f>'Data Input'!L69</f>
        <v>6444990</v>
      </c>
      <c r="D36" s="1">
        <f t="shared" si="5"/>
        <v>120860</v>
      </c>
      <c r="E36" s="1">
        <f t="shared" si="6"/>
        <v>7</v>
      </c>
      <c r="F36" s="1">
        <f t="shared" si="7"/>
        <v>17265.714285714286</v>
      </c>
    </row>
    <row r="37" spans="1:6" x14ac:dyDescent="0.3">
      <c r="A37" s="2">
        <f>'Data Input'!A70</f>
        <v>44656</v>
      </c>
      <c r="B37" s="1">
        <f t="shared" si="4"/>
        <v>6444990</v>
      </c>
      <c r="C37" s="1">
        <f>'Data Input'!L70</f>
        <v>6566390</v>
      </c>
      <c r="D37" s="1">
        <f t="shared" si="5"/>
        <v>121400</v>
      </c>
      <c r="E37" s="1">
        <f t="shared" si="6"/>
        <v>7</v>
      </c>
      <c r="F37" s="1">
        <f t="shared" si="7"/>
        <v>17342.857142857141</v>
      </c>
    </row>
    <row r="38" spans="1:6" x14ac:dyDescent="0.3">
      <c r="A38" s="2">
        <f>'Data Input'!A71</f>
        <v>44663</v>
      </c>
      <c r="B38" s="1">
        <f t="shared" si="4"/>
        <v>6566390</v>
      </c>
      <c r="C38" s="1">
        <f>'Data Input'!L71</f>
        <v>6685520</v>
      </c>
      <c r="D38" s="1">
        <f t="shared" si="5"/>
        <v>119130</v>
      </c>
      <c r="E38" s="1">
        <f t="shared" si="6"/>
        <v>7</v>
      </c>
      <c r="F38" s="1">
        <f t="shared" si="7"/>
        <v>17018.571428571428</v>
      </c>
    </row>
    <row r="39" spans="1:6" x14ac:dyDescent="0.3">
      <c r="A39" s="2">
        <f>'Data Input'!A72</f>
        <v>44670</v>
      </c>
      <c r="B39" s="1">
        <f t="shared" si="4"/>
        <v>6685520</v>
      </c>
      <c r="C39" s="1">
        <f>'Data Input'!L72</f>
        <v>6781770</v>
      </c>
      <c r="D39" s="1">
        <f t="shared" si="5"/>
        <v>96250</v>
      </c>
      <c r="E39" s="1">
        <f t="shared" si="6"/>
        <v>7</v>
      </c>
      <c r="F39" s="1">
        <f t="shared" si="7"/>
        <v>13750</v>
      </c>
    </row>
    <row r="40" spans="1:6" x14ac:dyDescent="0.3">
      <c r="A40" s="2">
        <f>'Data Input'!A73</f>
        <v>44677</v>
      </c>
      <c r="B40" s="1">
        <f t="shared" si="4"/>
        <v>6781770</v>
      </c>
      <c r="C40" s="1">
        <f>'Data Input'!L73</f>
        <v>6781770</v>
      </c>
      <c r="D40" s="1">
        <f t="shared" si="5"/>
        <v>0</v>
      </c>
      <c r="E40" s="1">
        <f t="shared" si="6"/>
        <v>7</v>
      </c>
      <c r="F40" s="1">
        <f t="shared" si="7"/>
        <v>0</v>
      </c>
    </row>
    <row r="41" spans="1:6" x14ac:dyDescent="0.3">
      <c r="A41" s="2">
        <f>'Data Input'!A74</f>
        <v>44684</v>
      </c>
      <c r="B41" s="1">
        <f t="shared" si="4"/>
        <v>6781770</v>
      </c>
      <c r="C41" s="1">
        <f>'Data Input'!L74</f>
        <v>6872090</v>
      </c>
      <c r="D41" s="1">
        <f t="shared" si="5"/>
        <v>90320</v>
      </c>
      <c r="E41" s="1">
        <f t="shared" si="6"/>
        <v>7</v>
      </c>
      <c r="F41" s="1">
        <f t="shared" si="7"/>
        <v>12902.857142857143</v>
      </c>
    </row>
    <row r="42" spans="1:6" x14ac:dyDescent="0.3">
      <c r="A42" s="2">
        <f>'Data Input'!A75</f>
        <v>44691</v>
      </c>
      <c r="B42" s="1">
        <f t="shared" si="4"/>
        <v>6872090</v>
      </c>
      <c r="C42" s="1">
        <f>'Data Input'!L75</f>
        <v>7077500</v>
      </c>
      <c r="D42" s="1">
        <f t="shared" si="5"/>
        <v>205410</v>
      </c>
      <c r="E42" s="1">
        <f t="shared" si="6"/>
        <v>7</v>
      </c>
      <c r="F42" s="1">
        <f t="shared" si="7"/>
        <v>29344.285714285714</v>
      </c>
    </row>
    <row r="43" spans="1:6" x14ac:dyDescent="0.3">
      <c r="A43" s="2">
        <f>'Data Input'!A76</f>
        <v>44698</v>
      </c>
      <c r="B43" s="1">
        <f t="shared" si="4"/>
        <v>7077500</v>
      </c>
      <c r="C43" s="1">
        <f>'Data Input'!L76</f>
        <v>7270500</v>
      </c>
      <c r="D43" s="1">
        <f t="shared" si="5"/>
        <v>193000</v>
      </c>
      <c r="E43" s="1">
        <f t="shared" si="6"/>
        <v>7</v>
      </c>
      <c r="F43" s="1">
        <f t="shared" si="7"/>
        <v>27571.428571428572</v>
      </c>
    </row>
    <row r="44" spans="1:6" x14ac:dyDescent="0.3">
      <c r="A44" s="2">
        <f>'Data Input'!A77</f>
        <v>44705</v>
      </c>
      <c r="B44" s="1">
        <f t="shared" si="4"/>
        <v>7270500</v>
      </c>
      <c r="C44" s="1">
        <f>'Data Input'!L77</f>
        <v>7474030</v>
      </c>
      <c r="D44" s="1">
        <f t="shared" si="5"/>
        <v>203530</v>
      </c>
      <c r="E44" s="1">
        <f t="shared" si="6"/>
        <v>7</v>
      </c>
      <c r="F44" s="1">
        <f t="shared" si="7"/>
        <v>29075.714285714286</v>
      </c>
    </row>
    <row r="45" spans="1:6" x14ac:dyDescent="0.3">
      <c r="A45" s="2">
        <f>'Data Input'!A78</f>
        <v>44712</v>
      </c>
      <c r="B45" s="1">
        <f t="shared" si="4"/>
        <v>7474030</v>
      </c>
      <c r="C45" s="1">
        <f>'Data Input'!L78</f>
        <v>7648570</v>
      </c>
      <c r="D45" s="1">
        <f t="shared" si="5"/>
        <v>174540</v>
      </c>
      <c r="E45" s="1">
        <f t="shared" si="6"/>
        <v>7</v>
      </c>
      <c r="F45" s="1">
        <f t="shared" si="7"/>
        <v>24934.285714285714</v>
      </c>
    </row>
    <row r="46" spans="1:6" x14ac:dyDescent="0.3">
      <c r="A46" s="2">
        <f>'Data Input'!A79</f>
        <v>44719</v>
      </c>
      <c r="B46" s="1">
        <f t="shared" si="4"/>
        <v>7648570</v>
      </c>
      <c r="C46" s="1">
        <f>'Data Input'!L79</f>
        <v>7828000</v>
      </c>
      <c r="D46" s="1">
        <f t="shared" si="5"/>
        <v>179430</v>
      </c>
      <c r="E46" s="1">
        <f t="shared" si="6"/>
        <v>7</v>
      </c>
      <c r="F46" s="1">
        <f t="shared" si="7"/>
        <v>25632.857142857141</v>
      </c>
    </row>
    <row r="47" spans="1:6" x14ac:dyDescent="0.3">
      <c r="A47" s="2">
        <f>'Data Input'!A80</f>
        <v>44726</v>
      </c>
      <c r="B47" s="1">
        <f t="shared" si="4"/>
        <v>7828000</v>
      </c>
      <c r="C47" s="1">
        <f>'Data Input'!L80</f>
        <v>8010290</v>
      </c>
      <c r="D47" s="1">
        <f t="shared" si="5"/>
        <v>182290</v>
      </c>
      <c r="E47" s="1">
        <f t="shared" si="6"/>
        <v>7</v>
      </c>
      <c r="F47" s="1">
        <f t="shared" si="7"/>
        <v>26041.428571428572</v>
      </c>
    </row>
    <row r="48" spans="1:6" x14ac:dyDescent="0.3">
      <c r="A48" s="2">
        <f>'Data Input'!A81</f>
        <v>44733</v>
      </c>
      <c r="B48" s="1">
        <f t="shared" si="4"/>
        <v>8010290</v>
      </c>
      <c r="C48" s="1">
        <f>'Data Input'!L81</f>
        <v>8174520</v>
      </c>
      <c r="D48" s="1">
        <f t="shared" si="5"/>
        <v>164230</v>
      </c>
      <c r="E48" s="1">
        <f t="shared" si="6"/>
        <v>7</v>
      </c>
      <c r="F48" s="1">
        <f t="shared" si="7"/>
        <v>23461.428571428572</v>
      </c>
    </row>
    <row r="49" spans="1:6" x14ac:dyDescent="0.3">
      <c r="A49" s="2">
        <f>'Data Input'!A82</f>
        <v>44740</v>
      </c>
      <c r="B49" s="1">
        <f t="shared" si="4"/>
        <v>8174520</v>
      </c>
      <c r="C49" s="1">
        <f>'Data Input'!L82</f>
        <v>8327910</v>
      </c>
      <c r="D49" s="1">
        <f t="shared" si="5"/>
        <v>153390</v>
      </c>
      <c r="E49" s="1">
        <f t="shared" si="6"/>
        <v>7</v>
      </c>
      <c r="F49" s="1">
        <f t="shared" si="7"/>
        <v>21912.857142857141</v>
      </c>
    </row>
    <row r="50" spans="1:6" x14ac:dyDescent="0.3">
      <c r="A50" s="2">
        <f>'Data Input'!A83</f>
        <v>44747</v>
      </c>
      <c r="B50" s="1">
        <f t="shared" si="4"/>
        <v>8327910</v>
      </c>
      <c r="C50" s="1">
        <f>'Data Input'!L83</f>
        <v>8472720</v>
      </c>
      <c r="D50" s="1">
        <f t="shared" si="5"/>
        <v>144810</v>
      </c>
      <c r="E50" s="1">
        <f t="shared" si="6"/>
        <v>7</v>
      </c>
      <c r="F50" s="1">
        <f t="shared" si="7"/>
        <v>20687.142857142859</v>
      </c>
    </row>
    <row r="51" spans="1:6" x14ac:dyDescent="0.3">
      <c r="A51" s="2">
        <f>'Data Input'!A84</f>
        <v>44754</v>
      </c>
      <c r="B51" s="1">
        <f t="shared" si="4"/>
        <v>8472720</v>
      </c>
      <c r="C51" s="1">
        <f>'Data Input'!L84</f>
        <v>8609880</v>
      </c>
      <c r="D51" s="1">
        <f t="shared" si="5"/>
        <v>137160</v>
      </c>
      <c r="E51" s="1">
        <f t="shared" si="6"/>
        <v>7</v>
      </c>
      <c r="F51" s="1">
        <f t="shared" si="7"/>
        <v>19594.285714285714</v>
      </c>
    </row>
    <row r="52" spans="1:6" x14ac:dyDescent="0.3">
      <c r="A52" s="2">
        <f>'Data Input'!A85</f>
        <v>44761</v>
      </c>
      <c r="B52" s="1">
        <f t="shared" si="4"/>
        <v>8609880</v>
      </c>
      <c r="C52" s="1">
        <f>'Data Input'!L85</f>
        <v>8744910</v>
      </c>
      <c r="D52" s="1">
        <f t="shared" si="5"/>
        <v>135030</v>
      </c>
      <c r="E52" s="1">
        <f t="shared" si="6"/>
        <v>7</v>
      </c>
      <c r="F52" s="1">
        <f t="shared" si="7"/>
        <v>19290</v>
      </c>
    </row>
    <row r="53" spans="1:6" x14ac:dyDescent="0.3">
      <c r="A53" s="2">
        <f>'Data Input'!A86</f>
        <v>44768</v>
      </c>
      <c r="B53" s="1">
        <f t="shared" si="4"/>
        <v>8744910</v>
      </c>
      <c r="C53" s="1">
        <f>'Data Input'!L86</f>
        <v>8880410</v>
      </c>
      <c r="D53" s="1">
        <f t="shared" si="5"/>
        <v>135500</v>
      </c>
      <c r="E53" s="1">
        <f t="shared" si="6"/>
        <v>7</v>
      </c>
      <c r="F53" s="1">
        <f t="shared" si="7"/>
        <v>19357.142857142859</v>
      </c>
    </row>
    <row r="54" spans="1:6" x14ac:dyDescent="0.3">
      <c r="A54" s="2">
        <f>'Data Input'!A87</f>
        <v>44775</v>
      </c>
      <c r="B54" s="1">
        <f t="shared" si="4"/>
        <v>8880410</v>
      </c>
      <c r="C54" s="1">
        <f>'Data Input'!L87</f>
        <v>9017130</v>
      </c>
      <c r="D54" s="1">
        <f t="shared" si="5"/>
        <v>136720</v>
      </c>
      <c r="E54" s="1">
        <f t="shared" si="6"/>
        <v>7</v>
      </c>
      <c r="F54" s="1">
        <f t="shared" si="7"/>
        <v>19531.428571428572</v>
      </c>
    </row>
    <row r="55" spans="1:6" x14ac:dyDescent="0.3">
      <c r="A55" s="2">
        <f>'Data Input'!A88</f>
        <v>44782</v>
      </c>
      <c r="B55" s="1">
        <f t="shared" si="4"/>
        <v>9017130</v>
      </c>
      <c r="C55" s="1">
        <f>'Data Input'!L88</f>
        <v>9152650</v>
      </c>
      <c r="D55" s="1">
        <f t="shared" si="5"/>
        <v>135520</v>
      </c>
      <c r="E55" s="1">
        <f t="shared" si="6"/>
        <v>7</v>
      </c>
      <c r="F55" s="1">
        <f t="shared" si="7"/>
        <v>19360</v>
      </c>
    </row>
    <row r="56" spans="1:6" x14ac:dyDescent="0.3">
      <c r="A56" s="2">
        <f>'Data Input'!A89</f>
        <v>44789</v>
      </c>
      <c r="B56" s="1">
        <f t="shared" si="4"/>
        <v>9152650</v>
      </c>
      <c r="C56" s="1">
        <f>'Data Input'!L89</f>
        <v>9288030</v>
      </c>
      <c r="D56" s="1">
        <f t="shared" si="5"/>
        <v>135380</v>
      </c>
      <c r="E56" s="1">
        <f t="shared" si="6"/>
        <v>7</v>
      </c>
      <c r="F56" s="1">
        <f t="shared" si="7"/>
        <v>19340</v>
      </c>
    </row>
    <row r="57" spans="1:6" x14ac:dyDescent="0.3">
      <c r="A57" s="2">
        <f>'Data Input'!A90</f>
        <v>44796</v>
      </c>
      <c r="B57" s="1">
        <f t="shared" si="4"/>
        <v>9288030</v>
      </c>
      <c r="C57" s="1">
        <f>'Data Input'!L90</f>
        <v>9422340</v>
      </c>
      <c r="D57" s="1">
        <f t="shared" si="5"/>
        <v>134310</v>
      </c>
      <c r="E57" s="1">
        <f t="shared" si="6"/>
        <v>7</v>
      </c>
      <c r="F57" s="1">
        <f t="shared" si="7"/>
        <v>19187.142857142859</v>
      </c>
    </row>
    <row r="58" spans="1:6" x14ac:dyDescent="0.3">
      <c r="A58" s="2">
        <f>'Data Input'!A91</f>
        <v>44803</v>
      </c>
      <c r="B58" s="1">
        <f t="shared" si="4"/>
        <v>9422340</v>
      </c>
      <c r="C58" s="1">
        <f>'Data Input'!L91</f>
        <v>9557730</v>
      </c>
      <c r="D58" s="1">
        <f t="shared" si="5"/>
        <v>135390</v>
      </c>
      <c r="E58" s="1">
        <f t="shared" si="6"/>
        <v>7</v>
      </c>
      <c r="F58" s="1">
        <f t="shared" si="7"/>
        <v>19341.428571428572</v>
      </c>
    </row>
    <row r="59" spans="1:6" x14ac:dyDescent="0.3">
      <c r="A59" s="2">
        <f>'Data Input'!A92</f>
        <v>44810</v>
      </c>
      <c r="B59" s="1">
        <f t="shared" si="4"/>
        <v>9557730</v>
      </c>
      <c r="C59" s="1">
        <f>'Data Input'!L92</f>
        <v>9690580</v>
      </c>
      <c r="D59" s="1">
        <f t="shared" si="5"/>
        <v>132850</v>
      </c>
      <c r="E59" s="1">
        <f t="shared" si="6"/>
        <v>7</v>
      </c>
      <c r="F59" s="1">
        <f t="shared" si="7"/>
        <v>18978.571428571428</v>
      </c>
    </row>
    <row r="60" spans="1:6" x14ac:dyDescent="0.3">
      <c r="A60" s="2">
        <f>'Data Input'!A93</f>
        <v>44817</v>
      </c>
      <c r="B60" s="1">
        <f t="shared" si="4"/>
        <v>9690580</v>
      </c>
      <c r="C60" s="1">
        <f>'Data Input'!L93</f>
        <v>9818630</v>
      </c>
      <c r="D60" s="1">
        <f t="shared" si="5"/>
        <v>128050</v>
      </c>
      <c r="E60" s="1">
        <f t="shared" si="6"/>
        <v>7</v>
      </c>
      <c r="F60" s="1">
        <f t="shared" si="7"/>
        <v>18292.857142857141</v>
      </c>
    </row>
    <row r="61" spans="1:6" x14ac:dyDescent="0.3">
      <c r="A61" s="2" t="e">
        <f>'Data Input'!#REF!</f>
        <v>#REF!</v>
      </c>
      <c r="B61" s="1">
        <f t="shared" si="4"/>
        <v>9818630</v>
      </c>
      <c r="C61" s="1">
        <f>'Data Input'!E94</f>
        <v>919662</v>
      </c>
      <c r="D61" s="1">
        <f t="shared" si="5"/>
        <v>0</v>
      </c>
      <c r="E61" s="1" t="e">
        <f t="shared" si="6"/>
        <v>#REF!</v>
      </c>
      <c r="F61" s="1" t="e">
        <f t="shared" si="7"/>
        <v>#REF!</v>
      </c>
    </row>
    <row r="62" spans="1:6" x14ac:dyDescent="0.3">
      <c r="A62" s="2">
        <f>'Data Input'!A95</f>
        <v>44831</v>
      </c>
      <c r="B62" s="1">
        <f t="shared" si="4"/>
        <v>919662</v>
      </c>
      <c r="C62" s="1">
        <f>'Data Input'!L95</f>
        <v>9831610</v>
      </c>
      <c r="D62" s="1">
        <f t="shared" si="5"/>
        <v>8911948</v>
      </c>
      <c r="E62" s="1" t="e">
        <f t="shared" si="6"/>
        <v>#REF!</v>
      </c>
      <c r="F62" s="1" t="e">
        <f t="shared" si="7"/>
        <v>#REF!</v>
      </c>
    </row>
    <row r="63" spans="1:6" x14ac:dyDescent="0.3">
      <c r="A63" s="2">
        <f>'Data Input'!A96</f>
        <v>44838</v>
      </c>
      <c r="B63" s="1">
        <f t="shared" si="4"/>
        <v>9831610</v>
      </c>
      <c r="C63" s="1" t="e">
        <f>'Data Input'!#REF!</f>
        <v>#REF!</v>
      </c>
      <c r="D63" s="1" t="e">
        <f t="shared" si="5"/>
        <v>#REF!</v>
      </c>
      <c r="E63" s="1">
        <f t="shared" si="6"/>
        <v>7</v>
      </c>
      <c r="F63" s="1" t="e">
        <f t="shared" si="7"/>
        <v>#REF!</v>
      </c>
    </row>
    <row r="64" spans="1:6" x14ac:dyDescent="0.3">
      <c r="A64" s="2">
        <f>'Data Input'!A97</f>
        <v>44845</v>
      </c>
      <c r="B64" s="1" t="e">
        <f t="shared" si="4"/>
        <v>#REF!</v>
      </c>
      <c r="C64" s="1">
        <f>'Data Input'!L97</f>
        <v>9938000</v>
      </c>
      <c r="D64" s="1" t="e">
        <f t="shared" si="5"/>
        <v>#REF!</v>
      </c>
      <c r="E64" s="1">
        <f t="shared" si="6"/>
        <v>7</v>
      </c>
      <c r="F64" s="1" t="e">
        <f t="shared" si="7"/>
        <v>#REF!</v>
      </c>
    </row>
    <row r="65" spans="1:6" x14ac:dyDescent="0.3">
      <c r="A65" s="2" t="e">
        <f>'Data Input'!#REF!</f>
        <v>#REF!</v>
      </c>
      <c r="B65" s="1">
        <f t="shared" si="4"/>
        <v>9938000</v>
      </c>
      <c r="C65" s="1">
        <f>'Data Input'!O97</f>
        <v>1395068</v>
      </c>
      <c r="D65" s="1">
        <f t="shared" si="5"/>
        <v>0</v>
      </c>
      <c r="E65" s="1" t="e">
        <f t="shared" si="6"/>
        <v>#REF!</v>
      </c>
      <c r="F65" s="1" t="e">
        <f t="shared" si="7"/>
        <v>#REF!</v>
      </c>
    </row>
    <row r="66" spans="1:6" x14ac:dyDescent="0.3">
      <c r="A66" s="2" t="e">
        <f>'Data Input'!#REF!</f>
        <v>#REF!</v>
      </c>
      <c r="B66" s="1">
        <f t="shared" si="4"/>
        <v>1395068</v>
      </c>
      <c r="C66" s="1" t="e">
        <f>'Data Input'!#REF!</f>
        <v>#REF!</v>
      </c>
      <c r="D66" s="1" t="e">
        <f t="shared" si="5"/>
        <v>#REF!</v>
      </c>
      <c r="E66" s="1" t="e">
        <f t="shared" si="6"/>
        <v>#REF!</v>
      </c>
      <c r="F66" s="1" t="e">
        <f t="shared" si="7"/>
        <v>#REF!</v>
      </c>
    </row>
    <row r="67" spans="1:6" x14ac:dyDescent="0.3">
      <c r="A67" s="2">
        <f>'Data Input'!A100</f>
        <v>44866</v>
      </c>
      <c r="B67" s="1" t="e">
        <f t="shared" si="4"/>
        <v>#REF!</v>
      </c>
      <c r="C67" s="1">
        <f>'Data Input'!L100</f>
        <v>469870</v>
      </c>
      <c r="D67" s="1" t="e">
        <f t="shared" si="5"/>
        <v>#REF!</v>
      </c>
      <c r="E67" s="1" t="e">
        <f t="shared" si="6"/>
        <v>#REF!</v>
      </c>
      <c r="F67" s="1" t="e">
        <f t="shared" si="7"/>
        <v>#REF!</v>
      </c>
    </row>
    <row r="68" spans="1:6" x14ac:dyDescent="0.3">
      <c r="A68" s="2">
        <f>'Data Input'!A101</f>
        <v>44873</v>
      </c>
      <c r="B68" s="1">
        <f t="shared" si="4"/>
        <v>469870</v>
      </c>
      <c r="C68" s="1">
        <f>'Data Input'!L101</f>
        <v>591900</v>
      </c>
      <c r="D68" s="1">
        <f t="shared" si="5"/>
        <v>122030</v>
      </c>
      <c r="E68" s="1">
        <f t="shared" si="6"/>
        <v>7</v>
      </c>
      <c r="F68" s="1">
        <f t="shared" si="7"/>
        <v>17432.857142857141</v>
      </c>
    </row>
    <row r="69" spans="1:6" x14ac:dyDescent="0.3">
      <c r="A69" s="2">
        <f>'Data Input'!A102</f>
        <v>44880</v>
      </c>
      <c r="B69" s="1">
        <f t="shared" si="4"/>
        <v>591900</v>
      </c>
      <c r="C69" s="1">
        <f>'Data Input'!L102</f>
        <v>711960</v>
      </c>
      <c r="D69" s="1">
        <f t="shared" si="5"/>
        <v>120060</v>
      </c>
      <c r="E69" s="1">
        <f t="shared" si="6"/>
        <v>7</v>
      </c>
      <c r="F69" s="1">
        <f t="shared" si="7"/>
        <v>17151.428571428572</v>
      </c>
    </row>
    <row r="70" spans="1:6" x14ac:dyDescent="0.3">
      <c r="A70" s="2">
        <f>'Data Input'!A103</f>
        <v>44887</v>
      </c>
      <c r="B70" s="1">
        <f t="shared" si="4"/>
        <v>711960</v>
      </c>
      <c r="C70" s="1">
        <f>'Data Input'!L103</f>
        <v>830435</v>
      </c>
      <c r="D70" s="1">
        <f t="shared" si="5"/>
        <v>118475</v>
      </c>
      <c r="E70" s="1">
        <f t="shared" si="6"/>
        <v>7</v>
      </c>
      <c r="F70" s="1">
        <f t="shared" si="7"/>
        <v>16925</v>
      </c>
    </row>
    <row r="71" spans="1:6" x14ac:dyDescent="0.3">
      <c r="A71" s="2">
        <f>'Data Input'!A104</f>
        <v>44894</v>
      </c>
      <c r="B71" s="1">
        <f t="shared" si="4"/>
        <v>830435</v>
      </c>
      <c r="C71" s="1">
        <f>'Data Input'!L104</f>
        <v>947780</v>
      </c>
      <c r="D71" s="1">
        <f t="shared" si="5"/>
        <v>117345</v>
      </c>
      <c r="E71" s="1">
        <f t="shared" si="6"/>
        <v>7</v>
      </c>
      <c r="F71" s="1">
        <f t="shared" si="7"/>
        <v>16763.571428571428</v>
      </c>
    </row>
    <row r="72" spans="1:6" x14ac:dyDescent="0.3">
      <c r="A72" s="2">
        <f>'Data Input'!A105</f>
        <v>44901</v>
      </c>
      <c r="B72" s="1">
        <f t="shared" si="4"/>
        <v>947780</v>
      </c>
      <c r="C72" s="1">
        <f>'Data Input'!L105</f>
        <v>1060450</v>
      </c>
      <c r="D72" s="1">
        <f t="shared" si="5"/>
        <v>112670</v>
      </c>
      <c r="E72" s="1">
        <f t="shared" si="6"/>
        <v>7</v>
      </c>
      <c r="F72" s="1">
        <f t="shared" si="7"/>
        <v>16095.714285714286</v>
      </c>
    </row>
    <row r="73" spans="1:6" x14ac:dyDescent="0.3">
      <c r="A73" s="2">
        <f>'Data Input'!A106</f>
        <v>44908</v>
      </c>
      <c r="B73" s="1">
        <f t="shared" si="4"/>
        <v>1060450</v>
      </c>
      <c r="C73" s="1">
        <f>'Data Input'!L106</f>
        <v>1174770</v>
      </c>
      <c r="D73" s="1">
        <f t="shared" si="5"/>
        <v>114320</v>
      </c>
      <c r="E73" s="1">
        <f t="shared" si="6"/>
        <v>7</v>
      </c>
      <c r="F73" s="1">
        <f t="shared" si="7"/>
        <v>16331.428571428571</v>
      </c>
    </row>
    <row r="74" spans="1:6" x14ac:dyDescent="0.3">
      <c r="A74" s="2">
        <f>'Data Input'!A107</f>
        <v>44915</v>
      </c>
      <c r="B74" s="1">
        <f t="shared" si="4"/>
        <v>1174770</v>
      </c>
      <c r="C74" s="1">
        <f>'Data Input'!L107</f>
        <v>1176098</v>
      </c>
      <c r="D74" s="1">
        <f t="shared" si="5"/>
        <v>1328</v>
      </c>
      <c r="E74" s="1">
        <f t="shared" si="6"/>
        <v>7</v>
      </c>
      <c r="F74" s="1">
        <f t="shared" si="7"/>
        <v>189.71428571428572</v>
      </c>
    </row>
    <row r="75" spans="1:6" x14ac:dyDescent="0.3">
      <c r="A75" s="2">
        <f>'Data Input'!A108</f>
        <v>44922</v>
      </c>
      <c r="B75" s="1">
        <f t="shared" si="4"/>
        <v>1176098</v>
      </c>
      <c r="C75" s="1">
        <f>'Data Input'!L108</f>
        <v>1392940</v>
      </c>
      <c r="D75" s="1">
        <f t="shared" si="5"/>
        <v>216842</v>
      </c>
      <c r="E75" s="1">
        <f t="shared" si="6"/>
        <v>7</v>
      </c>
      <c r="F75" s="1">
        <f t="shared" si="7"/>
        <v>30977.428571428572</v>
      </c>
    </row>
    <row r="76" spans="1:6" x14ac:dyDescent="0.3">
      <c r="A76" s="2"/>
      <c r="B76" s="1"/>
      <c r="C76" s="1"/>
      <c r="D76" s="1"/>
      <c r="E76" s="1"/>
      <c r="F76" s="1"/>
    </row>
    <row r="77" spans="1:6" x14ac:dyDescent="0.3">
      <c r="A77" s="2"/>
      <c r="B77" s="1"/>
      <c r="C77" s="1"/>
      <c r="D77" s="1"/>
      <c r="E77" s="1"/>
      <c r="F77" s="1"/>
    </row>
    <row r="78" spans="1:6" x14ac:dyDescent="0.3">
      <c r="A78" s="2"/>
      <c r="B78" s="1"/>
      <c r="C78" s="1"/>
      <c r="D78" s="1"/>
      <c r="E78" s="1"/>
      <c r="F78" s="1"/>
    </row>
    <row r="79" spans="1:6" x14ac:dyDescent="0.3">
      <c r="A79" s="2"/>
      <c r="B79" s="1"/>
      <c r="C79" s="1"/>
      <c r="D79" s="1"/>
      <c r="E79" s="1"/>
      <c r="F79" s="1"/>
    </row>
    <row r="80" spans="1:6" x14ac:dyDescent="0.3">
      <c r="A80" s="2"/>
      <c r="B80" s="1"/>
      <c r="C80" s="1"/>
      <c r="D80" s="1"/>
      <c r="E80" s="1"/>
      <c r="F80" s="1"/>
    </row>
    <row r="81" spans="1:6" x14ac:dyDescent="0.3">
      <c r="A81" s="2"/>
      <c r="B81" s="1"/>
      <c r="C81" s="1"/>
      <c r="D81" s="1"/>
      <c r="E81" s="1"/>
      <c r="F81" s="1"/>
    </row>
    <row r="82" spans="1:6" x14ac:dyDescent="0.3">
      <c r="A82" s="2"/>
      <c r="B82" s="1"/>
      <c r="C82" s="1"/>
      <c r="D82" s="1"/>
      <c r="E82" s="1"/>
      <c r="F82" s="1"/>
    </row>
    <row r="83" spans="1:6" x14ac:dyDescent="0.3">
      <c r="A83" s="2"/>
      <c r="B83" s="1"/>
      <c r="C83" s="1"/>
      <c r="D83" s="1"/>
      <c r="E83" s="1"/>
      <c r="F83" s="1"/>
    </row>
  </sheetData>
  <pageMargins left="0.7" right="0.7" top="0.75" bottom="0.75" header="0.3" footer="0.3"/>
  <pageSetup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883508-1F5E-4217-9FF3-EFFDB2FCE601}">
  <dimension ref="A1:Z82"/>
  <sheetViews>
    <sheetView topLeftCell="A16" workbookViewId="0">
      <selection activeCell="A23" sqref="A23:F75"/>
    </sheetView>
  </sheetViews>
  <sheetFormatPr defaultRowHeight="14.4" x14ac:dyDescent="0.3"/>
  <cols>
    <col min="1" max="1" width="15.5546875" customWidth="1"/>
    <col min="2" max="2" width="13.77734375" customWidth="1"/>
    <col min="3" max="3" width="12.5546875" customWidth="1"/>
    <col min="4" max="4" width="10" customWidth="1"/>
    <col min="5" max="5" width="5.77734375" customWidth="1"/>
    <col min="6" max="6" width="10.21875" customWidth="1"/>
    <col min="7" max="7" width="4.77734375" customWidth="1"/>
    <col min="8" max="8" width="32.77734375" customWidth="1"/>
    <col min="9" max="11" width="15.5546875" customWidth="1"/>
  </cols>
  <sheetData>
    <row r="1" spans="1:12" x14ac:dyDescent="0.3">
      <c r="A1" t="s">
        <v>19</v>
      </c>
      <c r="B1">
        <v>1</v>
      </c>
      <c r="L1">
        <v>1</v>
      </c>
    </row>
    <row r="2" spans="1:12" x14ac:dyDescent="0.3">
      <c r="A2" t="s">
        <v>4</v>
      </c>
      <c r="B2" t="s">
        <v>29</v>
      </c>
    </row>
    <row r="3" spans="1:12" x14ac:dyDescent="0.3">
      <c r="A3" t="s">
        <v>6</v>
      </c>
      <c r="B3" t="s">
        <v>7</v>
      </c>
    </row>
    <row r="4" spans="1:12" x14ac:dyDescent="0.3">
      <c r="A4" t="s">
        <v>8</v>
      </c>
    </row>
    <row r="5" spans="1:12" x14ac:dyDescent="0.3">
      <c r="B5" t="s">
        <v>14</v>
      </c>
    </row>
    <row r="6" spans="1:12" x14ac:dyDescent="0.3">
      <c r="A6" s="2" t="s">
        <v>2</v>
      </c>
      <c r="B6" t="s">
        <v>12</v>
      </c>
      <c r="C6" t="s">
        <v>13</v>
      </c>
      <c r="D6" t="s">
        <v>9</v>
      </c>
      <c r="E6" t="s">
        <v>1</v>
      </c>
      <c r="F6" t="s">
        <v>10</v>
      </c>
      <c r="H6" t="s">
        <v>0</v>
      </c>
    </row>
    <row r="7" spans="1:12" x14ac:dyDescent="0.3">
      <c r="A7" s="2">
        <f>'Data Input'!A4</f>
        <v>44327</v>
      </c>
      <c r="B7" s="1"/>
      <c r="C7" s="1">
        <f>'Data Input'!M4</f>
        <v>6075630</v>
      </c>
      <c r="D7" s="1"/>
      <c r="E7" s="1"/>
      <c r="F7" s="1"/>
    </row>
    <row r="8" spans="1:12" x14ac:dyDescent="0.3">
      <c r="A8" s="2">
        <f>'Data Input'!A5</f>
        <v>44341</v>
      </c>
      <c r="B8" s="1">
        <f>C7</f>
        <v>6075630</v>
      </c>
      <c r="C8" s="1">
        <f>'Data Input'!M5</f>
        <v>6226420</v>
      </c>
      <c r="D8" s="1">
        <f>IF(C8-B8&gt;0,C8-B8,0)</f>
        <v>150790</v>
      </c>
      <c r="E8" s="1">
        <f>A8-A7</f>
        <v>14</v>
      </c>
      <c r="F8" s="1">
        <f>D8/E8</f>
        <v>10770.714285714286</v>
      </c>
    </row>
    <row r="9" spans="1:12" x14ac:dyDescent="0.3">
      <c r="A9" s="2">
        <f>'Data Input'!A6</f>
        <v>44348</v>
      </c>
      <c r="B9" s="1">
        <f t="shared" ref="B9:B19" si="0">C8</f>
        <v>6226420</v>
      </c>
      <c r="C9" s="1">
        <f>'Data Input'!M6</f>
        <v>6305530</v>
      </c>
      <c r="D9" s="1">
        <f t="shared" ref="D9:D20" si="1">IF(C9-B9&gt;0,C9-B9,0)</f>
        <v>79110</v>
      </c>
      <c r="E9" s="1">
        <f>A9-A8</f>
        <v>7</v>
      </c>
      <c r="F9" s="1">
        <f t="shared" ref="F9:F20" si="2">D9/E9</f>
        <v>11301.428571428571</v>
      </c>
    </row>
    <row r="10" spans="1:12" x14ac:dyDescent="0.3">
      <c r="A10" s="2">
        <f>'Data Input'!A7</f>
        <v>44355</v>
      </c>
      <c r="B10" s="1">
        <f t="shared" si="0"/>
        <v>6305530</v>
      </c>
      <c r="C10" s="1">
        <f>'Data Input'!M7</f>
        <v>6381950</v>
      </c>
      <c r="D10" s="1">
        <f t="shared" si="1"/>
        <v>76420</v>
      </c>
      <c r="E10" s="1">
        <f>A10-A9</f>
        <v>7</v>
      </c>
      <c r="F10" s="1">
        <f t="shared" si="2"/>
        <v>10917.142857142857</v>
      </c>
    </row>
    <row r="11" spans="1:12" x14ac:dyDescent="0.3">
      <c r="A11" s="2">
        <f>'Data Input'!A8</f>
        <v>44362</v>
      </c>
      <c r="B11" s="1">
        <f t="shared" si="0"/>
        <v>6381950</v>
      </c>
      <c r="C11" s="1">
        <f>'Data Input'!M8</f>
        <v>6458860</v>
      </c>
      <c r="D11" s="1">
        <f t="shared" si="1"/>
        <v>76910</v>
      </c>
      <c r="E11" s="1">
        <f>A11-A10</f>
        <v>7</v>
      </c>
      <c r="F11" s="1">
        <f t="shared" si="2"/>
        <v>10987.142857142857</v>
      </c>
    </row>
    <row r="12" spans="1:12" s="2" customFormat="1" x14ac:dyDescent="0.3">
      <c r="A12" s="2">
        <f>'Data Input'!A9</f>
        <v>44369</v>
      </c>
      <c r="B12" s="1">
        <f t="shared" si="0"/>
        <v>6458860</v>
      </c>
      <c r="C12" s="1">
        <f>'Data Input'!M9</f>
        <v>6574960</v>
      </c>
      <c r="D12" s="1">
        <f t="shared" si="1"/>
        <v>116100</v>
      </c>
      <c r="E12" s="1">
        <f t="shared" ref="E12:E18" si="3">A12-A11</f>
        <v>7</v>
      </c>
      <c r="F12" s="1">
        <f t="shared" si="2"/>
        <v>16585.714285714286</v>
      </c>
      <c r="G12"/>
      <c r="H12"/>
      <c r="I12"/>
      <c r="J12"/>
      <c r="K12"/>
    </row>
    <row r="13" spans="1:12" s="2" customFormat="1" x14ac:dyDescent="0.3">
      <c r="A13" s="2">
        <f>'Data Input'!A10</f>
        <v>44376</v>
      </c>
      <c r="B13" s="1">
        <f t="shared" si="0"/>
        <v>6574960</v>
      </c>
      <c r="C13" s="1">
        <f>'Data Input'!M10</f>
        <v>6611510</v>
      </c>
      <c r="D13" s="1">
        <f t="shared" si="1"/>
        <v>36550</v>
      </c>
      <c r="E13" s="1">
        <f t="shared" si="3"/>
        <v>7</v>
      </c>
      <c r="F13" s="1">
        <f t="shared" si="2"/>
        <v>5221.4285714285716</v>
      </c>
      <c r="H13"/>
    </row>
    <row r="14" spans="1:12" s="2" customFormat="1" x14ac:dyDescent="0.3">
      <c r="A14" s="2">
        <f>'Data Input'!A11</f>
        <v>44383</v>
      </c>
      <c r="B14" s="1">
        <f t="shared" si="0"/>
        <v>6611510</v>
      </c>
      <c r="C14" s="1">
        <f>'Data Input'!M11</f>
        <v>6687560</v>
      </c>
      <c r="D14" s="1">
        <f t="shared" si="1"/>
        <v>76050</v>
      </c>
      <c r="E14" s="1">
        <f t="shared" si="3"/>
        <v>7</v>
      </c>
      <c r="F14" s="1">
        <f t="shared" si="2"/>
        <v>10864.285714285714</v>
      </c>
      <c r="H14"/>
    </row>
    <row r="15" spans="1:12" s="2" customFormat="1" x14ac:dyDescent="0.3">
      <c r="A15" s="2">
        <f>'Data Input'!A12</f>
        <v>44390</v>
      </c>
      <c r="B15" s="1">
        <f t="shared" si="0"/>
        <v>6687560</v>
      </c>
      <c r="C15" s="1">
        <f>'Data Input'!M12</f>
        <v>6753760</v>
      </c>
      <c r="D15" s="1">
        <f t="shared" si="1"/>
        <v>66200</v>
      </c>
      <c r="E15" s="1">
        <f t="shared" si="3"/>
        <v>7</v>
      </c>
      <c r="F15" s="1">
        <f t="shared" si="2"/>
        <v>9457.1428571428569</v>
      </c>
      <c r="H15"/>
    </row>
    <row r="16" spans="1:12" s="2" customFormat="1" x14ac:dyDescent="0.3">
      <c r="A16" s="2">
        <f>'Data Input'!A13</f>
        <v>44397</v>
      </c>
      <c r="B16" s="1">
        <f t="shared" si="0"/>
        <v>6753760</v>
      </c>
      <c r="C16" s="1">
        <f>'Data Input'!M13</f>
        <v>6839100</v>
      </c>
      <c r="D16" s="1">
        <f t="shared" si="1"/>
        <v>85340</v>
      </c>
      <c r="E16" s="1">
        <f t="shared" si="3"/>
        <v>7</v>
      </c>
      <c r="F16" s="1">
        <f t="shared" si="2"/>
        <v>12191.428571428571</v>
      </c>
      <c r="H16"/>
    </row>
    <row r="17" spans="1:26" s="2" customFormat="1" x14ac:dyDescent="0.3">
      <c r="A17" s="2">
        <f>'Data Input'!A14</f>
        <v>44404</v>
      </c>
      <c r="B17" s="1">
        <f t="shared" si="0"/>
        <v>6839100</v>
      </c>
      <c r="C17" s="1">
        <f>'Data Input'!M14</f>
        <v>6908450</v>
      </c>
      <c r="D17" s="1">
        <f t="shared" si="1"/>
        <v>69350</v>
      </c>
      <c r="E17" s="1">
        <f t="shared" si="3"/>
        <v>7</v>
      </c>
      <c r="F17" s="1">
        <f t="shared" si="2"/>
        <v>9907.1428571428569</v>
      </c>
      <c r="H17"/>
    </row>
    <row r="18" spans="1:26" x14ac:dyDescent="0.3">
      <c r="A18" s="2">
        <f>'Data Input'!A15</f>
        <v>44411</v>
      </c>
      <c r="B18" s="1">
        <f t="shared" si="0"/>
        <v>6908450</v>
      </c>
      <c r="C18" s="1">
        <f>'Data Input'!M15</f>
        <v>6980380</v>
      </c>
      <c r="D18" s="1">
        <f t="shared" si="1"/>
        <v>71930</v>
      </c>
      <c r="E18" s="1">
        <f t="shared" si="3"/>
        <v>7</v>
      </c>
      <c r="F18" s="1">
        <f t="shared" si="2"/>
        <v>10275.714285714286</v>
      </c>
      <c r="G18" s="2"/>
      <c r="I18" s="2"/>
      <c r="J18" s="2"/>
      <c r="K18" s="2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x14ac:dyDescent="0.3">
      <c r="A19" s="2">
        <f>'Data Input'!A16</f>
        <v>44418</v>
      </c>
      <c r="B19" s="1">
        <f t="shared" si="0"/>
        <v>6980380</v>
      </c>
      <c r="C19" s="1">
        <f>'Data Input'!M16</f>
        <v>7065500</v>
      </c>
      <c r="D19" s="1">
        <f t="shared" si="1"/>
        <v>85120</v>
      </c>
      <c r="E19" s="1">
        <f>A19-A18</f>
        <v>7</v>
      </c>
      <c r="F19" s="1">
        <f t="shared" si="2"/>
        <v>12160</v>
      </c>
      <c r="K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x14ac:dyDescent="0.3">
      <c r="A20" s="2">
        <f>'Data Input'!A17</f>
        <v>44425</v>
      </c>
      <c r="B20" s="1">
        <f>C19</f>
        <v>7065500</v>
      </c>
      <c r="C20" s="1">
        <f>'Data Input'!M17</f>
        <v>7140950</v>
      </c>
      <c r="D20" s="1">
        <f t="shared" si="1"/>
        <v>75450</v>
      </c>
      <c r="E20" s="1">
        <f>A20-A19</f>
        <v>7</v>
      </c>
      <c r="F20" s="1">
        <f t="shared" si="2"/>
        <v>10778.571428571429</v>
      </c>
      <c r="G20" s="1"/>
      <c r="H20" s="1"/>
      <c r="I20" s="1"/>
      <c r="J20" s="1"/>
      <c r="K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x14ac:dyDescent="0.3">
      <c r="A21" s="2">
        <f>'Data Input'!A18</f>
        <v>44432</v>
      </c>
      <c r="B21" s="1">
        <f>C20</f>
        <v>7140950</v>
      </c>
      <c r="C21" s="1">
        <f>'Data Input'!M18</f>
        <v>7216150</v>
      </c>
      <c r="D21" s="1">
        <f>IF(C21-B21&gt;0,C21-B21,0)</f>
        <v>75200</v>
      </c>
      <c r="E21" s="1">
        <f>A21-A20</f>
        <v>7</v>
      </c>
      <c r="F21" s="1">
        <f>D21/E21</f>
        <v>10742.857142857143</v>
      </c>
      <c r="G21" s="1"/>
      <c r="H21" s="1"/>
      <c r="I21" s="1"/>
      <c r="J21" s="1"/>
      <c r="K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x14ac:dyDescent="0.3">
      <c r="A22" s="2">
        <f>'Data Input'!A19</f>
        <v>44439</v>
      </c>
      <c r="B22" s="1">
        <f>C21</f>
        <v>7216150</v>
      </c>
      <c r="C22" s="1">
        <f>'Data Input'!M19</f>
        <v>7290840</v>
      </c>
      <c r="D22" s="1">
        <f>IF(C22-B22&gt;0,C22-B22,0)</f>
        <v>74690</v>
      </c>
      <c r="E22" s="1">
        <f>A22-A21</f>
        <v>7</v>
      </c>
      <c r="F22" s="1">
        <f>D22/E22</f>
        <v>10670</v>
      </c>
      <c r="G22" s="1"/>
      <c r="H22" s="1"/>
      <c r="I22" s="1"/>
      <c r="J22" s="1"/>
      <c r="K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7.100000000000001" customHeight="1" x14ac:dyDescent="0.3">
      <c r="A23" s="2">
        <f>'Data Input'!A20</f>
        <v>44446</v>
      </c>
      <c r="B23" s="1">
        <f>C22</f>
        <v>7290840</v>
      </c>
      <c r="C23" s="1">
        <f>'Data Input'!M20</f>
        <v>7365360</v>
      </c>
      <c r="D23" s="1">
        <f>IF(C23-B23&gt;0,C23-B23,0)</f>
        <v>74520</v>
      </c>
      <c r="E23" s="1">
        <f>A23-A22</f>
        <v>7</v>
      </c>
      <c r="F23" s="1">
        <f>D23/E23</f>
        <v>10645.714285714286</v>
      </c>
      <c r="I23" s="1"/>
      <c r="J23" s="1"/>
      <c r="K23" s="1"/>
      <c r="L23" t="s">
        <v>11</v>
      </c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x14ac:dyDescent="0.3">
      <c r="A24" s="2">
        <f>'Data Input'!A57</f>
        <v>44607</v>
      </c>
      <c r="B24" s="1">
        <f t="shared" ref="B24:B75" si="4">C23</f>
        <v>7365360</v>
      </c>
      <c r="C24" s="1">
        <f>'Data Input'!M57</f>
        <v>8972240</v>
      </c>
      <c r="D24" s="1">
        <f t="shared" ref="D24:D75" si="5">IF(C24-B24&gt;0,C24-B24,0)</f>
        <v>1606880</v>
      </c>
      <c r="E24" s="1">
        <f t="shared" ref="E24:E75" si="6">A24-A23</f>
        <v>161</v>
      </c>
      <c r="F24" s="1">
        <f t="shared" ref="F24:F75" si="7">D24/E24</f>
        <v>9980.6211180124228</v>
      </c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x14ac:dyDescent="0.3">
      <c r="A25" s="2">
        <f>'Data Input'!A58</f>
        <v>44614</v>
      </c>
      <c r="B25" s="1">
        <f t="shared" si="4"/>
        <v>8972240</v>
      </c>
      <c r="C25" s="1">
        <f>'Data Input'!M58</f>
        <v>9042980</v>
      </c>
      <c r="D25" s="1">
        <f t="shared" si="5"/>
        <v>70740</v>
      </c>
      <c r="E25" s="1">
        <f t="shared" si="6"/>
        <v>7</v>
      </c>
      <c r="F25" s="1">
        <f t="shared" si="7"/>
        <v>10105.714285714286</v>
      </c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x14ac:dyDescent="0.3">
      <c r="A26" s="2">
        <f>'Data Input'!A59</f>
        <v>44572</v>
      </c>
      <c r="B26" s="1">
        <f t="shared" si="4"/>
        <v>9042980</v>
      </c>
      <c r="C26" s="1">
        <f>'Data Input'!M59</f>
        <v>8630490</v>
      </c>
      <c r="D26" s="1">
        <f t="shared" si="5"/>
        <v>0</v>
      </c>
      <c r="E26" s="1">
        <f t="shared" si="6"/>
        <v>-42</v>
      </c>
      <c r="F26" s="1">
        <f t="shared" si="7"/>
        <v>0</v>
      </c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x14ac:dyDescent="0.3">
      <c r="A27" s="2">
        <f>'Data Input'!A60</f>
        <v>44586</v>
      </c>
      <c r="B27" s="1">
        <f t="shared" si="4"/>
        <v>8630490</v>
      </c>
      <c r="C27" s="1">
        <f>'Data Input'!M60</f>
        <v>8768320</v>
      </c>
      <c r="D27" s="1">
        <f t="shared" si="5"/>
        <v>137830</v>
      </c>
      <c r="E27" s="1">
        <f t="shared" si="6"/>
        <v>14</v>
      </c>
      <c r="F27" s="1">
        <f t="shared" si="7"/>
        <v>9845</v>
      </c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x14ac:dyDescent="0.3">
      <c r="A28" s="2">
        <f>'Data Input'!A61</f>
        <v>44594</v>
      </c>
      <c r="B28" s="1">
        <f t="shared" si="4"/>
        <v>8768320</v>
      </c>
      <c r="C28" s="1">
        <f>'Data Input'!M61</f>
        <v>8826490</v>
      </c>
      <c r="D28" s="1">
        <f t="shared" si="5"/>
        <v>58170</v>
      </c>
      <c r="E28" s="1">
        <f t="shared" si="6"/>
        <v>8</v>
      </c>
      <c r="F28" s="1">
        <f t="shared" si="7"/>
        <v>7271.25</v>
      </c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x14ac:dyDescent="0.3">
      <c r="A29" s="2">
        <f>'Data Input'!A62</f>
        <v>44600</v>
      </c>
      <c r="B29" s="1">
        <f t="shared" si="4"/>
        <v>8826490</v>
      </c>
      <c r="C29" s="1">
        <f>'Data Input'!M62</f>
        <v>8904250</v>
      </c>
      <c r="D29" s="1">
        <f t="shared" si="5"/>
        <v>77760</v>
      </c>
      <c r="E29" s="1">
        <f t="shared" si="6"/>
        <v>6</v>
      </c>
      <c r="F29" s="1">
        <f t="shared" si="7"/>
        <v>12960</v>
      </c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x14ac:dyDescent="0.3">
      <c r="A30" s="2">
        <f>'Data Input'!A63</f>
        <v>44607</v>
      </c>
      <c r="B30" s="1">
        <f t="shared" si="4"/>
        <v>8904250</v>
      </c>
      <c r="C30" s="1">
        <f>'Data Input'!M63</f>
        <v>8972240</v>
      </c>
      <c r="D30" s="1">
        <f t="shared" si="5"/>
        <v>67990</v>
      </c>
      <c r="E30" s="1">
        <f t="shared" si="6"/>
        <v>7</v>
      </c>
      <c r="F30" s="1">
        <f t="shared" si="7"/>
        <v>9712.8571428571431</v>
      </c>
    </row>
    <row r="31" spans="1:26" x14ac:dyDescent="0.3">
      <c r="A31" s="2">
        <f>'Data Input'!A64</f>
        <v>44614</v>
      </c>
      <c r="B31" s="1">
        <f t="shared" si="4"/>
        <v>8972240</v>
      </c>
      <c r="C31" s="1">
        <f>'Data Input'!M64</f>
        <v>9042980</v>
      </c>
      <c r="D31" s="1">
        <f t="shared" si="5"/>
        <v>70740</v>
      </c>
      <c r="E31" s="1">
        <f t="shared" si="6"/>
        <v>7</v>
      </c>
      <c r="F31" s="1">
        <f t="shared" si="7"/>
        <v>10105.714285714286</v>
      </c>
    </row>
    <row r="32" spans="1:26" x14ac:dyDescent="0.3">
      <c r="A32" s="2">
        <f>'Data Input'!A65</f>
        <v>44621</v>
      </c>
      <c r="B32" s="1">
        <f t="shared" si="4"/>
        <v>9042980</v>
      </c>
      <c r="C32" s="1">
        <f>'Data Input'!M65</f>
        <v>9062850</v>
      </c>
      <c r="D32" s="1">
        <f t="shared" si="5"/>
        <v>19870</v>
      </c>
      <c r="E32" s="1">
        <f t="shared" si="6"/>
        <v>7</v>
      </c>
      <c r="F32" s="1">
        <f t="shared" si="7"/>
        <v>2838.5714285714284</v>
      </c>
    </row>
    <row r="33" spans="1:6" x14ac:dyDescent="0.3">
      <c r="A33" s="2">
        <f>'Data Input'!A66</f>
        <v>44628</v>
      </c>
      <c r="B33" s="1">
        <f t="shared" si="4"/>
        <v>9062850</v>
      </c>
      <c r="C33" s="1">
        <f>'Data Input'!M66</f>
        <v>9021740</v>
      </c>
      <c r="D33" s="1">
        <f t="shared" si="5"/>
        <v>0</v>
      </c>
      <c r="E33" s="1">
        <f t="shared" si="6"/>
        <v>7</v>
      </c>
      <c r="F33" s="1">
        <f t="shared" si="7"/>
        <v>0</v>
      </c>
    </row>
    <row r="34" spans="1:6" x14ac:dyDescent="0.3">
      <c r="A34" s="2">
        <f>'Data Input'!A67</f>
        <v>44635</v>
      </c>
      <c r="B34" s="1">
        <f t="shared" si="4"/>
        <v>9021740</v>
      </c>
      <c r="C34" s="1">
        <f>'Data Input'!M67</f>
        <v>9021740</v>
      </c>
      <c r="D34" s="1">
        <f t="shared" si="5"/>
        <v>0</v>
      </c>
      <c r="E34" s="1">
        <f t="shared" si="6"/>
        <v>7</v>
      </c>
      <c r="F34" s="1">
        <f t="shared" si="7"/>
        <v>0</v>
      </c>
    </row>
    <row r="35" spans="1:6" x14ac:dyDescent="0.3">
      <c r="A35" s="2">
        <f>'Data Input'!A68</f>
        <v>44642</v>
      </c>
      <c r="B35" s="1">
        <f t="shared" si="4"/>
        <v>9021740</v>
      </c>
      <c r="C35" s="1">
        <f>'Data Input'!M68</f>
        <v>9021740</v>
      </c>
      <c r="D35" s="1">
        <f t="shared" si="5"/>
        <v>0</v>
      </c>
      <c r="E35" s="1">
        <f t="shared" si="6"/>
        <v>7</v>
      </c>
      <c r="F35" s="1">
        <f t="shared" si="7"/>
        <v>0</v>
      </c>
    </row>
    <row r="36" spans="1:6" x14ac:dyDescent="0.3">
      <c r="A36" s="2">
        <f>'Data Input'!A69</f>
        <v>44649</v>
      </c>
      <c r="B36" s="1">
        <f t="shared" si="4"/>
        <v>9021740</v>
      </c>
      <c r="C36" s="1">
        <f>'Data Input'!M69</f>
        <v>83603</v>
      </c>
      <c r="D36" s="1">
        <f t="shared" si="5"/>
        <v>0</v>
      </c>
      <c r="E36" s="1">
        <f t="shared" si="6"/>
        <v>7</v>
      </c>
      <c r="F36" s="1">
        <f t="shared" si="7"/>
        <v>0</v>
      </c>
    </row>
    <row r="37" spans="1:6" x14ac:dyDescent="0.3">
      <c r="A37" s="2">
        <f>'Data Input'!A70</f>
        <v>44656</v>
      </c>
      <c r="B37" s="1">
        <f t="shared" si="4"/>
        <v>83603</v>
      </c>
      <c r="C37" s="1">
        <f>'Data Input'!M70</f>
        <v>103820</v>
      </c>
      <c r="D37" s="1">
        <f t="shared" si="5"/>
        <v>20217</v>
      </c>
      <c r="E37" s="1">
        <f t="shared" si="6"/>
        <v>7</v>
      </c>
      <c r="F37" s="1">
        <f t="shared" si="7"/>
        <v>2888.1428571428573</v>
      </c>
    </row>
    <row r="38" spans="1:6" x14ac:dyDescent="0.3">
      <c r="A38" s="2">
        <f>'Data Input'!A71</f>
        <v>44663</v>
      </c>
      <c r="B38" s="1">
        <f t="shared" si="4"/>
        <v>103820</v>
      </c>
      <c r="C38" s="1">
        <f>'Data Input'!M71</f>
        <v>168111</v>
      </c>
      <c r="D38" s="1">
        <f t="shared" si="5"/>
        <v>64291</v>
      </c>
      <c r="E38" s="1">
        <f t="shared" si="6"/>
        <v>7</v>
      </c>
      <c r="F38" s="1">
        <f t="shared" si="7"/>
        <v>9184.4285714285706</v>
      </c>
    </row>
    <row r="39" spans="1:6" x14ac:dyDescent="0.3">
      <c r="A39" s="2">
        <f>'Data Input'!A72</f>
        <v>44670</v>
      </c>
      <c r="B39" s="1">
        <f t="shared" si="4"/>
        <v>168111</v>
      </c>
      <c r="C39" s="1">
        <f>'Data Input'!M72</f>
        <v>266567</v>
      </c>
      <c r="D39" s="1">
        <f t="shared" si="5"/>
        <v>98456</v>
      </c>
      <c r="E39" s="1">
        <f t="shared" si="6"/>
        <v>7</v>
      </c>
      <c r="F39" s="1">
        <f t="shared" si="7"/>
        <v>14065.142857142857</v>
      </c>
    </row>
    <row r="40" spans="1:6" x14ac:dyDescent="0.3">
      <c r="A40" s="2">
        <f>'Data Input'!A73</f>
        <v>44677</v>
      </c>
      <c r="B40" s="1">
        <f t="shared" si="4"/>
        <v>266567</v>
      </c>
      <c r="C40" s="1">
        <f>'Data Input'!M73</f>
        <v>364666</v>
      </c>
      <c r="D40" s="1">
        <f t="shared" si="5"/>
        <v>98099</v>
      </c>
      <c r="E40" s="1">
        <f t="shared" si="6"/>
        <v>7</v>
      </c>
      <c r="F40" s="1">
        <f t="shared" si="7"/>
        <v>14014.142857142857</v>
      </c>
    </row>
    <row r="41" spans="1:6" x14ac:dyDescent="0.3">
      <c r="A41" s="2">
        <f>'Data Input'!A74</f>
        <v>44684</v>
      </c>
      <c r="B41" s="1">
        <f t="shared" si="4"/>
        <v>364666</v>
      </c>
      <c r="C41" s="1">
        <f>'Data Input'!M74</f>
        <v>464111</v>
      </c>
      <c r="D41" s="1">
        <f t="shared" si="5"/>
        <v>99445</v>
      </c>
      <c r="E41" s="1">
        <f t="shared" si="6"/>
        <v>7</v>
      </c>
      <c r="F41" s="1">
        <f t="shared" si="7"/>
        <v>14206.428571428571</v>
      </c>
    </row>
    <row r="42" spans="1:6" x14ac:dyDescent="0.3">
      <c r="A42" s="2">
        <f>'Data Input'!A75</f>
        <v>44691</v>
      </c>
      <c r="B42" s="1">
        <f t="shared" si="4"/>
        <v>464111</v>
      </c>
      <c r="C42" s="1">
        <f>'Data Input'!M75</f>
        <v>560000</v>
      </c>
      <c r="D42" s="1">
        <f t="shared" si="5"/>
        <v>95889</v>
      </c>
      <c r="E42" s="1">
        <f t="shared" si="6"/>
        <v>7</v>
      </c>
      <c r="F42" s="1">
        <f t="shared" si="7"/>
        <v>13698.428571428571</v>
      </c>
    </row>
    <row r="43" spans="1:6" x14ac:dyDescent="0.3">
      <c r="A43" s="2">
        <f>'Data Input'!A76</f>
        <v>44698</v>
      </c>
      <c r="B43" s="1">
        <f t="shared" si="4"/>
        <v>560000</v>
      </c>
      <c r="C43" s="1">
        <f>'Data Input'!M76</f>
        <v>655727</v>
      </c>
      <c r="D43" s="1">
        <f t="shared" si="5"/>
        <v>95727</v>
      </c>
      <c r="E43" s="1">
        <f t="shared" si="6"/>
        <v>7</v>
      </c>
      <c r="F43" s="1">
        <f t="shared" si="7"/>
        <v>13675.285714285714</v>
      </c>
    </row>
    <row r="44" spans="1:6" x14ac:dyDescent="0.3">
      <c r="A44" s="2">
        <f>'Data Input'!A77</f>
        <v>44705</v>
      </c>
      <c r="B44" s="1">
        <f t="shared" si="4"/>
        <v>655727</v>
      </c>
      <c r="C44" s="1">
        <f>'Data Input'!M77</f>
        <v>750997</v>
      </c>
      <c r="D44" s="1">
        <f t="shared" si="5"/>
        <v>95270</v>
      </c>
      <c r="E44" s="1">
        <f t="shared" si="6"/>
        <v>7</v>
      </c>
      <c r="F44" s="1">
        <f t="shared" si="7"/>
        <v>13610</v>
      </c>
    </row>
    <row r="45" spans="1:6" x14ac:dyDescent="0.3">
      <c r="A45" s="2">
        <f>'Data Input'!A78</f>
        <v>44712</v>
      </c>
      <c r="B45" s="1">
        <f t="shared" si="4"/>
        <v>750997</v>
      </c>
      <c r="C45" s="1">
        <f>'Data Input'!M78</f>
        <v>846125</v>
      </c>
      <c r="D45" s="1">
        <f t="shared" si="5"/>
        <v>95128</v>
      </c>
      <c r="E45" s="1">
        <f t="shared" si="6"/>
        <v>7</v>
      </c>
      <c r="F45" s="1">
        <f t="shared" si="7"/>
        <v>13589.714285714286</v>
      </c>
    </row>
    <row r="46" spans="1:6" x14ac:dyDescent="0.3">
      <c r="A46" s="2">
        <f>'Data Input'!A79</f>
        <v>44719</v>
      </c>
      <c r="B46" s="1">
        <f t="shared" si="4"/>
        <v>846125</v>
      </c>
      <c r="C46" s="1">
        <f>'Data Input'!M79</f>
        <v>938610</v>
      </c>
      <c r="D46" s="1">
        <f t="shared" si="5"/>
        <v>92485</v>
      </c>
      <c r="E46" s="1">
        <f t="shared" si="6"/>
        <v>7</v>
      </c>
      <c r="F46" s="1">
        <f t="shared" si="7"/>
        <v>13212.142857142857</v>
      </c>
    </row>
    <row r="47" spans="1:6" x14ac:dyDescent="0.3">
      <c r="A47" s="2">
        <f>'Data Input'!A80</f>
        <v>44726</v>
      </c>
      <c r="B47" s="1">
        <f t="shared" si="4"/>
        <v>938610</v>
      </c>
      <c r="C47" s="1">
        <f>'Data Input'!M80</f>
        <v>1035001</v>
      </c>
      <c r="D47" s="1">
        <f t="shared" si="5"/>
        <v>96391</v>
      </c>
      <c r="E47" s="1">
        <f t="shared" si="6"/>
        <v>7</v>
      </c>
      <c r="F47" s="1">
        <f t="shared" si="7"/>
        <v>13770.142857142857</v>
      </c>
    </row>
    <row r="48" spans="1:6" x14ac:dyDescent="0.3">
      <c r="A48" s="2">
        <f>'Data Input'!A81</f>
        <v>44733</v>
      </c>
      <c r="B48" s="1">
        <f t="shared" si="4"/>
        <v>1035001</v>
      </c>
      <c r="C48" s="1">
        <f>'Data Input'!M81</f>
        <v>1128615</v>
      </c>
      <c r="D48" s="1">
        <f t="shared" si="5"/>
        <v>93614</v>
      </c>
      <c r="E48" s="1">
        <f t="shared" si="6"/>
        <v>7</v>
      </c>
      <c r="F48" s="1">
        <f t="shared" si="7"/>
        <v>13373.428571428571</v>
      </c>
    </row>
    <row r="49" spans="1:6" x14ac:dyDescent="0.3">
      <c r="A49" s="2">
        <f>'Data Input'!A82</f>
        <v>44740</v>
      </c>
      <c r="B49" s="1">
        <f t="shared" si="4"/>
        <v>1128615</v>
      </c>
      <c r="C49" s="1">
        <f>'Data Input'!M82</f>
        <v>1222575</v>
      </c>
      <c r="D49" s="1">
        <f t="shared" si="5"/>
        <v>93960</v>
      </c>
      <c r="E49" s="1">
        <f t="shared" si="6"/>
        <v>7</v>
      </c>
      <c r="F49" s="1">
        <f t="shared" si="7"/>
        <v>13422.857142857143</v>
      </c>
    </row>
    <row r="50" spans="1:6" x14ac:dyDescent="0.3">
      <c r="A50" s="2">
        <f>'Data Input'!A83</f>
        <v>44747</v>
      </c>
      <c r="B50" s="1">
        <f t="shared" si="4"/>
        <v>1222575</v>
      </c>
      <c r="C50" s="1">
        <f>'Data Input'!M83</f>
        <v>1318846</v>
      </c>
      <c r="D50" s="1">
        <f t="shared" si="5"/>
        <v>96271</v>
      </c>
      <c r="E50" s="1">
        <f t="shared" si="6"/>
        <v>7</v>
      </c>
      <c r="F50" s="1">
        <f t="shared" si="7"/>
        <v>13753</v>
      </c>
    </row>
    <row r="51" spans="1:6" x14ac:dyDescent="0.3">
      <c r="A51" s="2">
        <f>'Data Input'!A84</f>
        <v>44754</v>
      </c>
      <c r="B51" s="1">
        <f t="shared" si="4"/>
        <v>1318846</v>
      </c>
      <c r="C51" s="1">
        <f>'Data Input'!M84</f>
        <v>1411212</v>
      </c>
      <c r="D51" s="1">
        <f t="shared" si="5"/>
        <v>92366</v>
      </c>
      <c r="E51" s="1">
        <f t="shared" si="6"/>
        <v>7</v>
      </c>
      <c r="F51" s="1">
        <f t="shared" si="7"/>
        <v>13195.142857142857</v>
      </c>
    </row>
    <row r="52" spans="1:6" x14ac:dyDescent="0.3">
      <c r="A52" s="2">
        <f>'Data Input'!A85</f>
        <v>44761</v>
      </c>
      <c r="B52" s="1">
        <f t="shared" si="4"/>
        <v>1411212</v>
      </c>
      <c r="C52" s="1">
        <f>'Data Input'!M85</f>
        <v>1502869</v>
      </c>
      <c r="D52" s="1">
        <f t="shared" si="5"/>
        <v>91657</v>
      </c>
      <c r="E52" s="1">
        <f t="shared" si="6"/>
        <v>7</v>
      </c>
      <c r="F52" s="1">
        <f t="shared" si="7"/>
        <v>13093.857142857143</v>
      </c>
    </row>
    <row r="53" spans="1:6" x14ac:dyDescent="0.3">
      <c r="A53" s="2">
        <f>'Data Input'!A86</f>
        <v>44768</v>
      </c>
      <c r="B53" s="1">
        <f t="shared" si="4"/>
        <v>1502869</v>
      </c>
      <c r="C53" s="1">
        <f>'Data Input'!M86</f>
        <v>1593698</v>
      </c>
      <c r="D53" s="1">
        <f t="shared" si="5"/>
        <v>90829</v>
      </c>
      <c r="E53" s="1">
        <f t="shared" si="6"/>
        <v>7</v>
      </c>
      <c r="F53" s="1">
        <f t="shared" si="7"/>
        <v>12975.571428571429</v>
      </c>
    </row>
    <row r="54" spans="1:6" x14ac:dyDescent="0.3">
      <c r="A54" s="2">
        <f>'Data Input'!A87</f>
        <v>44775</v>
      </c>
      <c r="B54" s="1">
        <f t="shared" si="4"/>
        <v>1593698</v>
      </c>
      <c r="C54" s="1">
        <f>'Data Input'!M87</f>
        <v>1688111</v>
      </c>
      <c r="D54" s="1">
        <f t="shared" si="5"/>
        <v>94413</v>
      </c>
      <c r="E54" s="1">
        <f t="shared" si="6"/>
        <v>7</v>
      </c>
      <c r="F54" s="1">
        <f t="shared" si="7"/>
        <v>13487.571428571429</v>
      </c>
    </row>
    <row r="55" spans="1:6" x14ac:dyDescent="0.3">
      <c r="A55" s="2">
        <f>'Data Input'!A88</f>
        <v>44782</v>
      </c>
      <c r="B55" s="1">
        <f t="shared" si="4"/>
        <v>1688111</v>
      </c>
      <c r="C55" s="1">
        <f>'Data Input'!M88</f>
        <v>1782181</v>
      </c>
      <c r="D55" s="1">
        <f t="shared" si="5"/>
        <v>94070</v>
      </c>
      <c r="E55" s="1">
        <f t="shared" si="6"/>
        <v>7</v>
      </c>
      <c r="F55" s="1">
        <f t="shared" si="7"/>
        <v>13438.571428571429</v>
      </c>
    </row>
    <row r="56" spans="1:6" x14ac:dyDescent="0.3">
      <c r="A56" s="2">
        <f>'Data Input'!A89</f>
        <v>44789</v>
      </c>
      <c r="B56" s="1">
        <f t="shared" si="4"/>
        <v>1782181</v>
      </c>
      <c r="C56" s="1">
        <f>'Data Input'!M89</f>
        <v>1876615</v>
      </c>
      <c r="D56" s="1">
        <f t="shared" si="5"/>
        <v>94434</v>
      </c>
      <c r="E56" s="1">
        <f t="shared" si="6"/>
        <v>7</v>
      </c>
      <c r="F56" s="1">
        <f t="shared" si="7"/>
        <v>13490.571428571429</v>
      </c>
    </row>
    <row r="57" spans="1:6" x14ac:dyDescent="0.3">
      <c r="A57" s="2">
        <f>'Data Input'!A90</f>
        <v>44796</v>
      </c>
      <c r="B57" s="1">
        <f t="shared" si="4"/>
        <v>1876615</v>
      </c>
      <c r="C57" s="1">
        <f>'Data Input'!M90</f>
        <v>1970670</v>
      </c>
      <c r="D57" s="1">
        <f t="shared" si="5"/>
        <v>94055</v>
      </c>
      <c r="E57" s="1">
        <f t="shared" si="6"/>
        <v>7</v>
      </c>
      <c r="F57" s="1">
        <f t="shared" si="7"/>
        <v>13436.428571428571</v>
      </c>
    </row>
    <row r="58" spans="1:6" x14ac:dyDescent="0.3">
      <c r="A58" s="2">
        <f>'Data Input'!A91</f>
        <v>44803</v>
      </c>
      <c r="B58" s="1">
        <f t="shared" si="4"/>
        <v>1970670</v>
      </c>
      <c r="C58" s="1">
        <f>'Data Input'!M91</f>
        <v>2064741</v>
      </c>
      <c r="D58" s="1">
        <f t="shared" si="5"/>
        <v>94071</v>
      </c>
      <c r="E58" s="1">
        <f t="shared" si="6"/>
        <v>7</v>
      </c>
      <c r="F58" s="1">
        <f t="shared" si="7"/>
        <v>13438.714285714286</v>
      </c>
    </row>
    <row r="59" spans="1:6" x14ac:dyDescent="0.3">
      <c r="A59" s="2">
        <f>'Data Input'!A92</f>
        <v>44810</v>
      </c>
      <c r="B59" s="1">
        <f t="shared" si="4"/>
        <v>2064741</v>
      </c>
      <c r="C59" s="1">
        <f>'Data Input'!M92</f>
        <v>2156964</v>
      </c>
      <c r="D59" s="1">
        <f t="shared" si="5"/>
        <v>92223</v>
      </c>
      <c r="E59" s="1">
        <f t="shared" si="6"/>
        <v>7</v>
      </c>
      <c r="F59" s="1">
        <f t="shared" si="7"/>
        <v>13174.714285714286</v>
      </c>
    </row>
    <row r="60" spans="1:6" x14ac:dyDescent="0.3">
      <c r="A60" s="2">
        <f>'Data Input'!A93</f>
        <v>44817</v>
      </c>
      <c r="B60" s="1">
        <f t="shared" si="4"/>
        <v>2156964</v>
      </c>
      <c r="C60" s="1">
        <f>'Data Input'!M93</f>
        <v>2240163</v>
      </c>
      <c r="D60" s="1">
        <f t="shared" si="5"/>
        <v>83199</v>
      </c>
      <c r="E60" s="1">
        <f t="shared" si="6"/>
        <v>7</v>
      </c>
      <c r="F60" s="1">
        <f t="shared" si="7"/>
        <v>11885.571428571429</v>
      </c>
    </row>
    <row r="61" spans="1:6" x14ac:dyDescent="0.3">
      <c r="A61" s="2" t="e">
        <f>'Data Input'!#REF!</f>
        <v>#REF!</v>
      </c>
      <c r="B61" s="1">
        <f t="shared" si="4"/>
        <v>2240163</v>
      </c>
      <c r="C61" s="1">
        <f>'Data Input'!H94</f>
        <v>3741930</v>
      </c>
      <c r="D61" s="1">
        <f t="shared" si="5"/>
        <v>1501767</v>
      </c>
      <c r="E61" s="1" t="e">
        <f t="shared" si="6"/>
        <v>#REF!</v>
      </c>
      <c r="F61" s="1" t="e">
        <f t="shared" si="7"/>
        <v>#REF!</v>
      </c>
    </row>
    <row r="62" spans="1:6" x14ac:dyDescent="0.3">
      <c r="A62" s="2">
        <f>'Data Input'!A95</f>
        <v>44831</v>
      </c>
      <c r="B62" s="1">
        <f t="shared" si="4"/>
        <v>3741930</v>
      </c>
      <c r="C62" s="1">
        <f>'Data Input'!M95</f>
        <v>2435844</v>
      </c>
      <c r="D62" s="1">
        <f t="shared" si="5"/>
        <v>0</v>
      </c>
      <c r="E62" s="1" t="e">
        <f t="shared" si="6"/>
        <v>#REF!</v>
      </c>
      <c r="F62" s="1" t="e">
        <f t="shared" si="7"/>
        <v>#REF!</v>
      </c>
    </row>
    <row r="63" spans="1:6" x14ac:dyDescent="0.3">
      <c r="A63" s="2">
        <f>'Data Input'!A96</f>
        <v>44838</v>
      </c>
      <c r="B63" s="1">
        <f t="shared" si="4"/>
        <v>2435844</v>
      </c>
      <c r="C63" s="1" t="e">
        <f>'Data Input'!#REF!</f>
        <v>#REF!</v>
      </c>
      <c r="D63" s="1" t="e">
        <f t="shared" si="5"/>
        <v>#REF!</v>
      </c>
      <c r="E63" s="1">
        <f t="shared" si="6"/>
        <v>7</v>
      </c>
      <c r="F63" s="1" t="e">
        <f t="shared" si="7"/>
        <v>#REF!</v>
      </c>
    </row>
    <row r="64" spans="1:6" x14ac:dyDescent="0.3">
      <c r="A64" s="2">
        <f>'Data Input'!A97</f>
        <v>44845</v>
      </c>
      <c r="B64" s="1" t="e">
        <f t="shared" si="4"/>
        <v>#REF!</v>
      </c>
      <c r="C64" s="1" t="e">
        <f>'Data Input'!#REF!</f>
        <v>#REF!</v>
      </c>
      <c r="D64" s="1" t="e">
        <f t="shared" si="5"/>
        <v>#REF!</v>
      </c>
      <c r="E64" s="1">
        <f t="shared" si="6"/>
        <v>7</v>
      </c>
      <c r="F64" s="1" t="e">
        <f t="shared" si="7"/>
        <v>#REF!</v>
      </c>
    </row>
    <row r="65" spans="1:6" x14ac:dyDescent="0.3">
      <c r="A65" s="2" t="e">
        <f>'Data Input'!#REF!</f>
        <v>#REF!</v>
      </c>
      <c r="B65" s="1" t="e">
        <f t="shared" si="4"/>
        <v>#REF!</v>
      </c>
      <c r="C65" s="1">
        <f>'Data Input'!P97</f>
        <v>3646632</v>
      </c>
      <c r="D65" s="1" t="e">
        <f t="shared" si="5"/>
        <v>#REF!</v>
      </c>
      <c r="E65" s="1" t="e">
        <f t="shared" si="6"/>
        <v>#REF!</v>
      </c>
      <c r="F65" s="1" t="e">
        <f t="shared" si="7"/>
        <v>#REF!</v>
      </c>
    </row>
    <row r="66" spans="1:6" x14ac:dyDescent="0.3">
      <c r="A66" s="2" t="e">
        <f>'Data Input'!#REF!</f>
        <v>#REF!</v>
      </c>
      <c r="B66" s="1">
        <f t="shared" si="4"/>
        <v>3646632</v>
      </c>
      <c r="C66" s="1" t="e">
        <f>'Data Input'!#REF!</f>
        <v>#REF!</v>
      </c>
      <c r="D66" s="1" t="e">
        <f t="shared" si="5"/>
        <v>#REF!</v>
      </c>
      <c r="E66" s="1" t="e">
        <f t="shared" si="6"/>
        <v>#REF!</v>
      </c>
      <c r="F66" s="1" t="e">
        <f t="shared" si="7"/>
        <v>#REF!</v>
      </c>
    </row>
    <row r="67" spans="1:6" x14ac:dyDescent="0.3">
      <c r="A67" s="2">
        <f>'Data Input'!A100</f>
        <v>44866</v>
      </c>
      <c r="B67" s="1" t="e">
        <f t="shared" si="4"/>
        <v>#REF!</v>
      </c>
      <c r="C67" s="1">
        <f>'Data Input'!M100</f>
        <v>2654247</v>
      </c>
      <c r="D67" s="1" t="e">
        <f t="shared" si="5"/>
        <v>#REF!</v>
      </c>
      <c r="E67" s="1" t="e">
        <f t="shared" si="6"/>
        <v>#REF!</v>
      </c>
      <c r="F67" s="1" t="e">
        <f t="shared" si="7"/>
        <v>#REF!</v>
      </c>
    </row>
    <row r="68" spans="1:6" x14ac:dyDescent="0.3">
      <c r="A68" s="2">
        <f>'Data Input'!A101</f>
        <v>44873</v>
      </c>
      <c r="B68" s="1">
        <f t="shared" si="4"/>
        <v>2654247</v>
      </c>
      <c r="C68" s="1">
        <f>'Data Input'!M101</f>
        <v>2694517</v>
      </c>
      <c r="D68" s="1">
        <f t="shared" si="5"/>
        <v>40270</v>
      </c>
      <c r="E68" s="1">
        <f t="shared" si="6"/>
        <v>7</v>
      </c>
      <c r="F68" s="1">
        <f t="shared" si="7"/>
        <v>5752.8571428571431</v>
      </c>
    </row>
    <row r="69" spans="1:6" x14ac:dyDescent="0.3">
      <c r="A69" s="2">
        <f>'Data Input'!A102</f>
        <v>44880</v>
      </c>
      <c r="B69" s="1">
        <f t="shared" si="4"/>
        <v>2694517</v>
      </c>
      <c r="C69" s="1">
        <f>'Data Input'!M102</f>
        <v>2694517</v>
      </c>
      <c r="D69" s="1">
        <f t="shared" si="5"/>
        <v>0</v>
      </c>
      <c r="E69" s="1">
        <f t="shared" si="6"/>
        <v>7</v>
      </c>
      <c r="F69" s="1">
        <f t="shared" si="7"/>
        <v>0</v>
      </c>
    </row>
    <row r="70" spans="1:6" x14ac:dyDescent="0.3">
      <c r="A70" s="2">
        <f>'Data Input'!A103</f>
        <v>44887</v>
      </c>
      <c r="B70" s="1">
        <f t="shared" si="4"/>
        <v>2694517</v>
      </c>
      <c r="C70" s="1">
        <f>'Data Input'!M103</f>
        <v>2749595</v>
      </c>
      <c r="D70" s="1">
        <f t="shared" si="5"/>
        <v>55078</v>
      </c>
      <c r="E70" s="1">
        <f t="shared" si="6"/>
        <v>7</v>
      </c>
      <c r="F70" s="1">
        <f t="shared" si="7"/>
        <v>7868.2857142857147</v>
      </c>
    </row>
    <row r="71" spans="1:6" x14ac:dyDescent="0.3">
      <c r="A71" s="2">
        <f>'Data Input'!A104</f>
        <v>44894</v>
      </c>
      <c r="B71" s="1">
        <f t="shared" si="4"/>
        <v>2749595</v>
      </c>
      <c r="C71" s="1">
        <f>'Data Input'!M104</f>
        <v>2844718</v>
      </c>
      <c r="D71" s="1">
        <f t="shared" si="5"/>
        <v>95123</v>
      </c>
      <c r="E71" s="1">
        <f t="shared" si="6"/>
        <v>7</v>
      </c>
      <c r="F71" s="1">
        <f t="shared" si="7"/>
        <v>13589</v>
      </c>
    </row>
    <row r="72" spans="1:6" x14ac:dyDescent="0.3">
      <c r="A72" s="2">
        <f>'Data Input'!A105</f>
        <v>44901</v>
      </c>
      <c r="B72" s="1">
        <f t="shared" si="4"/>
        <v>2844718</v>
      </c>
      <c r="C72" s="1">
        <f>'Data Input'!M105</f>
        <v>2934818</v>
      </c>
      <c r="D72" s="1">
        <f t="shared" si="5"/>
        <v>90100</v>
      </c>
      <c r="E72" s="1">
        <f t="shared" si="6"/>
        <v>7</v>
      </c>
      <c r="F72" s="1">
        <f t="shared" si="7"/>
        <v>12871.428571428571</v>
      </c>
    </row>
    <row r="73" spans="1:6" x14ac:dyDescent="0.3">
      <c r="A73" s="2">
        <f>'Data Input'!A106</f>
        <v>44908</v>
      </c>
      <c r="B73" s="1">
        <f t="shared" si="4"/>
        <v>2934818</v>
      </c>
      <c r="C73" s="1">
        <f>'Data Input'!M106</f>
        <v>3026595</v>
      </c>
      <c r="D73" s="1">
        <f t="shared" si="5"/>
        <v>91777</v>
      </c>
      <c r="E73" s="1">
        <f t="shared" si="6"/>
        <v>7</v>
      </c>
      <c r="F73" s="1">
        <f t="shared" si="7"/>
        <v>13111</v>
      </c>
    </row>
    <row r="74" spans="1:6" x14ac:dyDescent="0.3">
      <c r="A74" s="2">
        <f>'Data Input'!A107</f>
        <v>44915</v>
      </c>
      <c r="B74" s="1">
        <f t="shared" si="4"/>
        <v>3026595</v>
      </c>
      <c r="C74" s="1">
        <f>'Data Input'!M107</f>
        <v>3118730</v>
      </c>
      <c r="D74" s="1">
        <f t="shared" si="5"/>
        <v>92135</v>
      </c>
      <c r="E74" s="1">
        <f t="shared" si="6"/>
        <v>7</v>
      </c>
      <c r="F74" s="1">
        <f t="shared" si="7"/>
        <v>13162.142857142857</v>
      </c>
    </row>
    <row r="75" spans="1:6" x14ac:dyDescent="0.3">
      <c r="A75" s="2">
        <f>'Data Input'!A108</f>
        <v>44922</v>
      </c>
      <c r="B75" s="1">
        <f t="shared" si="4"/>
        <v>3118730</v>
      </c>
      <c r="C75" s="1">
        <f>'Data Input'!M108</f>
        <v>3208780</v>
      </c>
      <c r="D75" s="1">
        <f t="shared" si="5"/>
        <v>90050</v>
      </c>
      <c r="E75" s="1">
        <f t="shared" si="6"/>
        <v>7</v>
      </c>
      <c r="F75" s="1">
        <f t="shared" si="7"/>
        <v>12864.285714285714</v>
      </c>
    </row>
    <row r="76" spans="1:6" x14ac:dyDescent="0.3">
      <c r="A76" s="2"/>
      <c r="B76" s="1"/>
      <c r="C76" s="1"/>
      <c r="D76" s="1"/>
      <c r="E76" s="1"/>
      <c r="F76" s="1"/>
    </row>
    <row r="77" spans="1:6" x14ac:dyDescent="0.3">
      <c r="A77" s="2"/>
      <c r="B77" s="1"/>
      <c r="C77" s="1"/>
      <c r="D77" s="1"/>
      <c r="E77" s="1"/>
      <c r="F77" s="1"/>
    </row>
    <row r="78" spans="1:6" x14ac:dyDescent="0.3">
      <c r="A78" s="2"/>
      <c r="B78" s="1"/>
      <c r="C78" s="1"/>
      <c r="D78" s="1"/>
      <c r="E78" s="1"/>
      <c r="F78" s="1"/>
    </row>
    <row r="79" spans="1:6" x14ac:dyDescent="0.3">
      <c r="A79" s="2"/>
      <c r="B79" s="1"/>
      <c r="C79" s="1"/>
      <c r="D79" s="1"/>
      <c r="E79" s="1"/>
      <c r="F79" s="1"/>
    </row>
    <row r="80" spans="1:6" x14ac:dyDescent="0.3">
      <c r="A80" s="2"/>
      <c r="B80" s="1"/>
      <c r="C80" s="1"/>
      <c r="D80" s="1"/>
      <c r="E80" s="1"/>
      <c r="F80" s="1"/>
    </row>
    <row r="81" spans="1:6" x14ac:dyDescent="0.3">
      <c r="A81" s="2"/>
      <c r="B81" s="1"/>
      <c r="C81" s="1"/>
      <c r="D81" s="1"/>
      <c r="E81" s="1"/>
      <c r="F81" s="1"/>
    </row>
    <row r="82" spans="1:6" x14ac:dyDescent="0.3">
      <c r="A82" s="2"/>
      <c r="B82" s="1"/>
      <c r="C82" s="1"/>
      <c r="D82" s="1"/>
      <c r="E82" s="1"/>
      <c r="F82" s="1"/>
    </row>
  </sheetData>
  <pageMargins left="0.7" right="0.7" top="0.75" bottom="0.75" header="0.3" footer="0.3"/>
  <pageSetup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DD7726-0B00-40B2-9CA0-FBE3F1BC0C58}">
  <dimension ref="A1:Z88"/>
  <sheetViews>
    <sheetView topLeftCell="A19" workbookViewId="0">
      <selection activeCell="I4" sqref="I4"/>
    </sheetView>
  </sheetViews>
  <sheetFormatPr defaultRowHeight="14.4" x14ac:dyDescent="0.3"/>
  <cols>
    <col min="1" max="1" width="15.5546875" customWidth="1"/>
    <col min="2" max="2" width="13.77734375" customWidth="1"/>
    <col min="3" max="3" width="12.5546875" customWidth="1"/>
    <col min="4" max="4" width="10" customWidth="1"/>
    <col min="5" max="5" width="5.77734375" customWidth="1"/>
    <col min="6" max="6" width="10.21875" customWidth="1"/>
    <col min="7" max="7" width="4.77734375" customWidth="1"/>
    <col min="8" max="8" width="32.77734375" customWidth="1"/>
    <col min="9" max="11" width="15.5546875" customWidth="1"/>
  </cols>
  <sheetData>
    <row r="1" spans="1:12" x14ac:dyDescent="0.3">
      <c r="A1" t="s">
        <v>20</v>
      </c>
      <c r="B1" t="s">
        <v>42</v>
      </c>
      <c r="L1">
        <v>1</v>
      </c>
    </row>
    <row r="2" spans="1:12" x14ac:dyDescent="0.3">
      <c r="A2" t="s">
        <v>4</v>
      </c>
      <c r="B2" t="s">
        <v>30</v>
      </c>
    </row>
    <row r="3" spans="1:12" x14ac:dyDescent="0.3">
      <c r="A3" t="s">
        <v>6</v>
      </c>
      <c r="B3" t="s">
        <v>7</v>
      </c>
    </row>
    <row r="4" spans="1:12" x14ac:dyDescent="0.3">
      <c r="A4" t="s">
        <v>8</v>
      </c>
      <c r="B4" t="s">
        <v>132</v>
      </c>
    </row>
    <row r="5" spans="1:12" x14ac:dyDescent="0.3">
      <c r="B5" t="s">
        <v>14</v>
      </c>
    </row>
    <row r="6" spans="1:12" x14ac:dyDescent="0.3">
      <c r="A6" s="2" t="s">
        <v>2</v>
      </c>
      <c r="B6" t="s">
        <v>12</v>
      </c>
      <c r="C6" t="s">
        <v>13</v>
      </c>
      <c r="D6" t="s">
        <v>9</v>
      </c>
      <c r="E6" t="s">
        <v>1</v>
      </c>
      <c r="F6" t="s">
        <v>10</v>
      </c>
      <c r="H6" t="s">
        <v>0</v>
      </c>
    </row>
    <row r="7" spans="1:12" x14ac:dyDescent="0.3">
      <c r="A7" s="2">
        <f>'Data Input'!A4</f>
        <v>44327</v>
      </c>
      <c r="B7" s="1"/>
      <c r="C7" s="1">
        <f>'Data Input'!N4</f>
        <v>5537440</v>
      </c>
      <c r="D7" s="1"/>
      <c r="E7" s="1"/>
      <c r="F7" s="1"/>
    </row>
    <row r="8" spans="1:12" x14ac:dyDescent="0.3">
      <c r="A8" s="2">
        <f>'Data Input'!A5</f>
        <v>44341</v>
      </c>
      <c r="B8" s="1">
        <f>C7</f>
        <v>5537440</v>
      </c>
      <c r="C8" s="1">
        <f>'Data Input'!N5</f>
        <v>5734260</v>
      </c>
      <c r="D8" s="1">
        <f>IF(C8-B8&gt;0,C8-B8,0)</f>
        <v>196820</v>
      </c>
      <c r="E8" s="1">
        <f>A8-A7</f>
        <v>14</v>
      </c>
      <c r="F8" s="1">
        <f>D8/E8</f>
        <v>14058.571428571429</v>
      </c>
    </row>
    <row r="9" spans="1:12" x14ac:dyDescent="0.3">
      <c r="A9" s="2">
        <f>'Data Input'!A6</f>
        <v>44348</v>
      </c>
      <c r="B9" s="1">
        <f t="shared" ref="B9:B20" si="0">C8</f>
        <v>5734260</v>
      </c>
      <c r="C9" s="1">
        <f>'Data Input'!N6</f>
        <v>5824340</v>
      </c>
      <c r="D9" s="1">
        <f t="shared" ref="D9:D20" si="1">IF(C9-B9&gt;0,C9-B9,0)</f>
        <v>90080</v>
      </c>
      <c r="E9" s="1">
        <f>A9-A8</f>
        <v>7</v>
      </c>
      <c r="F9" s="1">
        <f t="shared" ref="F9:F20" si="2">D9/E9</f>
        <v>12868.571428571429</v>
      </c>
    </row>
    <row r="10" spans="1:12" x14ac:dyDescent="0.3">
      <c r="A10" s="2">
        <f>'Data Input'!A7</f>
        <v>44355</v>
      </c>
      <c r="B10" s="1">
        <f t="shared" si="0"/>
        <v>5824340</v>
      </c>
      <c r="C10" s="1">
        <f>'Data Input'!N7</f>
        <v>5906440</v>
      </c>
      <c r="D10" s="1">
        <f t="shared" si="1"/>
        <v>82100</v>
      </c>
      <c r="E10" s="1">
        <f>A10-A9</f>
        <v>7</v>
      </c>
      <c r="F10" s="1">
        <f t="shared" si="2"/>
        <v>11728.571428571429</v>
      </c>
    </row>
    <row r="11" spans="1:12" x14ac:dyDescent="0.3">
      <c r="A11" s="2">
        <f>'Data Input'!A8</f>
        <v>44362</v>
      </c>
      <c r="B11" s="1">
        <f t="shared" si="0"/>
        <v>5906440</v>
      </c>
      <c r="C11" s="1">
        <f>'Data Input'!N8</f>
        <v>5980800</v>
      </c>
      <c r="D11" s="1">
        <f t="shared" si="1"/>
        <v>74360</v>
      </c>
      <c r="E11" s="1">
        <f>A11-A10</f>
        <v>7</v>
      </c>
      <c r="F11" s="1">
        <f t="shared" si="2"/>
        <v>10622.857142857143</v>
      </c>
    </row>
    <row r="12" spans="1:12" s="2" customFormat="1" x14ac:dyDescent="0.3">
      <c r="A12" s="2">
        <f>'Data Input'!A9</f>
        <v>44369</v>
      </c>
      <c r="B12" s="1">
        <f t="shared" si="0"/>
        <v>5980800</v>
      </c>
      <c r="C12" s="1">
        <f>'Data Input'!N9</f>
        <v>6049290</v>
      </c>
      <c r="D12" s="1">
        <f t="shared" si="1"/>
        <v>68490</v>
      </c>
      <c r="E12" s="1">
        <f t="shared" ref="E12:E20" si="3">A12-A11</f>
        <v>7</v>
      </c>
      <c r="F12" s="1">
        <f t="shared" si="2"/>
        <v>9784.2857142857138</v>
      </c>
      <c r="G12"/>
      <c r="H12"/>
      <c r="I12"/>
      <c r="J12"/>
      <c r="K12"/>
    </row>
    <row r="13" spans="1:12" s="2" customFormat="1" x14ac:dyDescent="0.3">
      <c r="A13" s="2">
        <f>'Data Input'!A10</f>
        <v>44376</v>
      </c>
      <c r="B13" s="1">
        <f t="shared" si="0"/>
        <v>6049290</v>
      </c>
      <c r="C13" s="1">
        <f>'Data Input'!N10</f>
        <v>6124140</v>
      </c>
      <c r="D13" s="1">
        <f t="shared" si="1"/>
        <v>74850</v>
      </c>
      <c r="E13" s="1">
        <f t="shared" si="3"/>
        <v>7</v>
      </c>
      <c r="F13" s="1">
        <f t="shared" si="2"/>
        <v>10692.857142857143</v>
      </c>
      <c r="H13"/>
    </row>
    <row r="14" spans="1:12" s="2" customFormat="1" x14ac:dyDescent="0.3">
      <c r="A14" s="2">
        <f>'Data Input'!A11</f>
        <v>44383</v>
      </c>
      <c r="B14" s="1">
        <f t="shared" si="0"/>
        <v>6124140</v>
      </c>
      <c r="C14" s="1">
        <f>'Data Input'!N11</f>
        <v>6207880</v>
      </c>
      <c r="D14" s="1">
        <f t="shared" si="1"/>
        <v>83740</v>
      </c>
      <c r="E14" s="1">
        <f t="shared" si="3"/>
        <v>7</v>
      </c>
      <c r="F14" s="1">
        <f t="shared" si="2"/>
        <v>11962.857142857143</v>
      </c>
      <c r="H14"/>
    </row>
    <row r="15" spans="1:12" s="2" customFormat="1" x14ac:dyDescent="0.3">
      <c r="A15" s="2">
        <f>'Data Input'!A12</f>
        <v>44390</v>
      </c>
      <c r="B15" s="1">
        <f t="shared" si="0"/>
        <v>6207880</v>
      </c>
      <c r="C15" s="1">
        <f>'Data Input'!N12</f>
        <v>6294670</v>
      </c>
      <c r="D15" s="1">
        <f t="shared" si="1"/>
        <v>86790</v>
      </c>
      <c r="E15" s="1">
        <f t="shared" si="3"/>
        <v>7</v>
      </c>
      <c r="F15" s="1">
        <f t="shared" si="2"/>
        <v>12398.571428571429</v>
      </c>
      <c r="H15"/>
    </row>
    <row r="16" spans="1:12" s="2" customFormat="1" x14ac:dyDescent="0.3">
      <c r="A16" s="2">
        <f>'Data Input'!A13</f>
        <v>44397</v>
      </c>
      <c r="B16" s="1">
        <f t="shared" si="0"/>
        <v>6294670</v>
      </c>
      <c r="C16" s="1">
        <f>'Data Input'!N13</f>
        <v>6339770</v>
      </c>
      <c r="D16" s="1">
        <f t="shared" si="1"/>
        <v>45100</v>
      </c>
      <c r="E16" s="1">
        <f t="shared" si="3"/>
        <v>7</v>
      </c>
      <c r="F16" s="1">
        <f t="shared" si="2"/>
        <v>6442.8571428571431</v>
      </c>
      <c r="H16"/>
    </row>
    <row r="17" spans="1:26" s="2" customFormat="1" x14ac:dyDescent="0.3">
      <c r="A17" s="2">
        <f>'Data Input'!A14</f>
        <v>44404</v>
      </c>
      <c r="B17" s="1">
        <f t="shared" si="0"/>
        <v>6339770</v>
      </c>
      <c r="C17" s="1">
        <f>'Data Input'!N14</f>
        <v>6363210</v>
      </c>
      <c r="D17" s="1">
        <f t="shared" si="1"/>
        <v>23440</v>
      </c>
      <c r="E17" s="1">
        <f t="shared" si="3"/>
        <v>7</v>
      </c>
      <c r="F17" s="1">
        <f t="shared" si="2"/>
        <v>3348.5714285714284</v>
      </c>
      <c r="H17"/>
    </row>
    <row r="18" spans="1:26" x14ac:dyDescent="0.3">
      <c r="A18" s="2">
        <f>'Data Input'!A15</f>
        <v>44411</v>
      </c>
      <c r="B18" s="1">
        <f t="shared" si="0"/>
        <v>6363210</v>
      </c>
      <c r="C18" s="1">
        <f>'Data Input'!N15</f>
        <v>6366570</v>
      </c>
      <c r="D18" s="1">
        <f t="shared" si="1"/>
        <v>3360</v>
      </c>
      <c r="E18" s="1">
        <f t="shared" si="3"/>
        <v>7</v>
      </c>
      <c r="F18" s="1">
        <f t="shared" si="2"/>
        <v>480</v>
      </c>
      <c r="G18" s="2"/>
      <c r="I18" s="2"/>
      <c r="J18" s="2"/>
      <c r="K18" s="2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x14ac:dyDescent="0.3">
      <c r="A19" s="2">
        <f>'Data Input'!A16</f>
        <v>44418</v>
      </c>
      <c r="B19" s="1">
        <f t="shared" si="0"/>
        <v>6366570</v>
      </c>
      <c r="C19" s="1">
        <f>'Data Input'!N16</f>
        <v>6407550</v>
      </c>
      <c r="D19" s="1">
        <f t="shared" si="1"/>
        <v>40980</v>
      </c>
      <c r="E19" s="1">
        <f t="shared" si="3"/>
        <v>7</v>
      </c>
      <c r="F19" s="1">
        <f t="shared" si="2"/>
        <v>5854.2857142857147</v>
      </c>
      <c r="K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x14ac:dyDescent="0.3">
      <c r="A20" s="2">
        <f>'Data Input'!A17</f>
        <v>44425</v>
      </c>
      <c r="B20" s="1">
        <f t="shared" si="0"/>
        <v>6407550</v>
      </c>
      <c r="C20" s="1">
        <f>'Data Input'!N17</f>
        <v>6462010</v>
      </c>
      <c r="D20" s="1">
        <f t="shared" si="1"/>
        <v>54460</v>
      </c>
      <c r="E20" s="1">
        <f t="shared" si="3"/>
        <v>7</v>
      </c>
      <c r="F20" s="1">
        <f t="shared" si="2"/>
        <v>7780</v>
      </c>
      <c r="G20" s="1"/>
      <c r="H20" s="1"/>
      <c r="I20" s="1"/>
      <c r="J20" s="1"/>
      <c r="K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x14ac:dyDescent="0.3">
      <c r="A21" s="2">
        <f>'Data Input'!A18</f>
        <v>44432</v>
      </c>
      <c r="B21" s="1">
        <f>C20</f>
        <v>6462010</v>
      </c>
      <c r="C21" s="1">
        <f>'Data Input'!N18</f>
        <v>6504130</v>
      </c>
      <c r="D21" s="1">
        <f>IF(C21-B21&gt;0,C21-B21,0)</f>
        <v>42120</v>
      </c>
      <c r="E21" s="1">
        <f>A21-A20</f>
        <v>7</v>
      </c>
      <c r="F21" s="1">
        <f>D21/E21</f>
        <v>6017.1428571428569</v>
      </c>
      <c r="G21" s="1"/>
      <c r="H21" s="1"/>
      <c r="I21" s="1"/>
      <c r="J21" s="1"/>
      <c r="K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x14ac:dyDescent="0.3">
      <c r="A22" s="2">
        <f>'Data Input'!A19</f>
        <v>44439</v>
      </c>
      <c r="B22" s="1">
        <f>C21</f>
        <v>6504130</v>
      </c>
      <c r="C22" s="1">
        <f>'Data Input'!N19</f>
        <v>6535850</v>
      </c>
      <c r="D22" s="1">
        <f>IF(C22-B22&gt;0,C22-B22,0)</f>
        <v>31720</v>
      </c>
      <c r="E22" s="1">
        <f>A22-A21</f>
        <v>7</v>
      </c>
      <c r="F22" s="1">
        <f>D22/E22</f>
        <v>4531.4285714285716</v>
      </c>
      <c r="G22" s="1"/>
      <c r="H22" s="1"/>
      <c r="I22" s="1"/>
      <c r="J22" s="1"/>
      <c r="K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6.2" customHeight="1" x14ac:dyDescent="0.3">
      <c r="A23" s="2">
        <f>'Data Input'!A20</f>
        <v>44446</v>
      </c>
      <c r="B23" s="1">
        <f>C22</f>
        <v>6535850</v>
      </c>
      <c r="C23" s="1">
        <f>'Data Input'!N20</f>
        <v>6555960</v>
      </c>
      <c r="D23" s="1">
        <f>IF(C23-B23&gt;0,C23-B23,0)</f>
        <v>20110</v>
      </c>
      <c r="E23" s="1">
        <f>A23-A22</f>
        <v>7</v>
      </c>
      <c r="F23" s="1">
        <f>D23/E23</f>
        <v>2872.8571428571427</v>
      </c>
      <c r="I23" s="1"/>
      <c r="J23" s="1"/>
      <c r="K23" s="1"/>
      <c r="L23" t="s">
        <v>11</v>
      </c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x14ac:dyDescent="0.3">
      <c r="A24" s="2">
        <f>'Data Input'!A57</f>
        <v>44607</v>
      </c>
      <c r="B24" s="1">
        <f t="shared" ref="B24:B75" si="4">C23</f>
        <v>6555960</v>
      </c>
      <c r="C24" s="1">
        <f>'Data Input'!N57</f>
        <v>1302214</v>
      </c>
      <c r="D24" s="1">
        <f t="shared" ref="D24:D75" si="5">IF(C24-B24&gt;0,C24-B24,0)</f>
        <v>0</v>
      </c>
      <c r="E24" s="1">
        <f t="shared" ref="E24:E75" si="6">A24-A23</f>
        <v>161</v>
      </c>
      <c r="F24" s="1">
        <f t="shared" ref="F24:F75" si="7">D24/E24</f>
        <v>0</v>
      </c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x14ac:dyDescent="0.3">
      <c r="A25" s="2">
        <f>'Data Input'!A58</f>
        <v>44614</v>
      </c>
      <c r="B25" s="1">
        <f t="shared" si="4"/>
        <v>1302214</v>
      </c>
      <c r="C25" s="1">
        <f>'Data Input'!N58</f>
        <v>1302214</v>
      </c>
      <c r="D25" s="1">
        <f t="shared" si="5"/>
        <v>0</v>
      </c>
      <c r="E25" s="1">
        <f t="shared" si="6"/>
        <v>7</v>
      </c>
      <c r="F25" s="1">
        <f t="shared" si="7"/>
        <v>0</v>
      </c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x14ac:dyDescent="0.3">
      <c r="A26" s="2">
        <f>'Data Input'!A59</f>
        <v>44572</v>
      </c>
      <c r="B26" s="1">
        <f t="shared" si="4"/>
        <v>1302214</v>
      </c>
      <c r="C26" s="1">
        <f>'Data Input'!N59</f>
        <v>1072094</v>
      </c>
      <c r="D26" s="1">
        <f t="shared" si="5"/>
        <v>0</v>
      </c>
      <c r="E26" s="1">
        <f t="shared" si="6"/>
        <v>-42</v>
      </c>
      <c r="F26" s="1">
        <f t="shared" si="7"/>
        <v>0</v>
      </c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x14ac:dyDescent="0.3">
      <c r="A27" s="2">
        <f>'Data Input'!A60</f>
        <v>44586</v>
      </c>
      <c r="B27" s="1">
        <f t="shared" si="4"/>
        <v>1072094</v>
      </c>
      <c r="C27" s="1">
        <f>'Data Input'!N60</f>
        <v>1097100</v>
      </c>
      <c r="D27" s="1">
        <f t="shared" si="5"/>
        <v>25006</v>
      </c>
      <c r="E27" s="1">
        <f t="shared" si="6"/>
        <v>14</v>
      </c>
      <c r="F27" s="1">
        <f t="shared" si="7"/>
        <v>1786.1428571428571</v>
      </c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x14ac:dyDescent="0.3">
      <c r="A28" s="2">
        <f>'Data Input'!A61</f>
        <v>44594</v>
      </c>
      <c r="B28" s="1">
        <f t="shared" si="4"/>
        <v>1097100</v>
      </c>
      <c r="C28" s="1">
        <f>'Data Input'!N61</f>
        <v>1116336</v>
      </c>
      <c r="D28" s="1">
        <f t="shared" si="5"/>
        <v>19236</v>
      </c>
      <c r="E28" s="1">
        <f t="shared" si="6"/>
        <v>8</v>
      </c>
      <c r="F28" s="1">
        <f t="shared" si="7"/>
        <v>2404.5</v>
      </c>
      <c r="H28" t="s">
        <v>63</v>
      </c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x14ac:dyDescent="0.3">
      <c r="A29" s="2">
        <f>'Data Input'!A62</f>
        <v>44600</v>
      </c>
      <c r="B29" s="1">
        <f t="shared" si="4"/>
        <v>1116336</v>
      </c>
      <c r="C29" s="1">
        <f>'Data Input'!N62</f>
        <v>1209170</v>
      </c>
      <c r="D29" s="1">
        <f t="shared" si="5"/>
        <v>92834</v>
      </c>
      <c r="E29" s="1">
        <f t="shared" si="6"/>
        <v>6</v>
      </c>
      <c r="F29" s="1">
        <f t="shared" si="7"/>
        <v>15472.333333333334</v>
      </c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x14ac:dyDescent="0.3">
      <c r="A30" s="2">
        <f>'Data Input'!A63</f>
        <v>44607</v>
      </c>
      <c r="B30" s="1">
        <f t="shared" si="4"/>
        <v>1209170</v>
      </c>
      <c r="C30" s="1">
        <f>'Data Input'!N63</f>
        <v>1302214</v>
      </c>
      <c r="D30" s="1">
        <f t="shared" si="5"/>
        <v>93044</v>
      </c>
      <c r="E30" s="1">
        <f t="shared" si="6"/>
        <v>7</v>
      </c>
      <c r="F30" s="1">
        <f t="shared" si="7"/>
        <v>13292</v>
      </c>
    </row>
    <row r="31" spans="1:26" x14ac:dyDescent="0.3">
      <c r="A31" s="2">
        <f>'Data Input'!A64</f>
        <v>44614</v>
      </c>
      <c r="B31" s="1">
        <f t="shared" si="4"/>
        <v>1302214</v>
      </c>
      <c r="C31" s="1">
        <f>'Data Input'!N64</f>
        <v>1302214</v>
      </c>
      <c r="D31" s="1">
        <f t="shared" si="5"/>
        <v>0</v>
      </c>
      <c r="E31" s="1">
        <f t="shared" si="6"/>
        <v>7</v>
      </c>
      <c r="F31" s="1">
        <f t="shared" si="7"/>
        <v>0</v>
      </c>
    </row>
    <row r="32" spans="1:26" x14ac:dyDescent="0.3">
      <c r="A32" s="2">
        <f>'Data Input'!A65</f>
        <v>44621</v>
      </c>
      <c r="B32" s="1">
        <f t="shared" si="4"/>
        <v>1302214</v>
      </c>
      <c r="C32" s="1">
        <f>'Data Input'!N65</f>
        <v>1374800</v>
      </c>
      <c r="D32" s="1">
        <f t="shared" si="5"/>
        <v>72586</v>
      </c>
      <c r="E32" s="1">
        <f t="shared" si="6"/>
        <v>7</v>
      </c>
      <c r="F32" s="1">
        <f t="shared" si="7"/>
        <v>10369.428571428571</v>
      </c>
      <c r="H32" t="s">
        <v>131</v>
      </c>
    </row>
    <row r="33" spans="1:6" x14ac:dyDescent="0.3">
      <c r="A33" s="2">
        <f>'Data Input'!A66</f>
        <v>44628</v>
      </c>
      <c r="B33" s="1">
        <f t="shared" si="4"/>
        <v>1374800</v>
      </c>
      <c r="C33" s="1">
        <f>'Data Input'!N66</f>
        <v>1524178</v>
      </c>
      <c r="D33" s="1">
        <f t="shared" si="5"/>
        <v>149378</v>
      </c>
      <c r="E33" s="1">
        <f t="shared" si="6"/>
        <v>7</v>
      </c>
      <c r="F33" s="1">
        <f t="shared" si="7"/>
        <v>21339.714285714286</v>
      </c>
    </row>
    <row r="34" spans="1:6" x14ac:dyDescent="0.3">
      <c r="A34" s="2">
        <f>'Data Input'!A67</f>
        <v>44635</v>
      </c>
      <c r="B34" s="1">
        <f t="shared" si="4"/>
        <v>1524178</v>
      </c>
      <c r="C34" s="1">
        <f>'Data Input'!N67</f>
        <v>1590448</v>
      </c>
      <c r="D34" s="1">
        <f t="shared" si="5"/>
        <v>66270</v>
      </c>
      <c r="E34" s="1">
        <f t="shared" si="6"/>
        <v>7</v>
      </c>
      <c r="F34" s="1">
        <f t="shared" si="7"/>
        <v>9467.1428571428569</v>
      </c>
    </row>
    <row r="35" spans="1:6" x14ac:dyDescent="0.3">
      <c r="A35" s="2">
        <f>'Data Input'!A68</f>
        <v>44642</v>
      </c>
      <c r="B35" s="1">
        <f t="shared" si="4"/>
        <v>1590448</v>
      </c>
      <c r="C35" s="1">
        <f>'Data Input'!N68</f>
        <v>1692722</v>
      </c>
      <c r="D35" s="1">
        <f t="shared" si="5"/>
        <v>102274</v>
      </c>
      <c r="E35" s="1">
        <f t="shared" si="6"/>
        <v>7</v>
      </c>
      <c r="F35" s="1">
        <f t="shared" si="7"/>
        <v>14610.571428571429</v>
      </c>
    </row>
    <row r="36" spans="1:6" x14ac:dyDescent="0.3">
      <c r="A36" s="2">
        <f>'Data Input'!A69</f>
        <v>44649</v>
      </c>
      <c r="B36" s="1">
        <f t="shared" si="4"/>
        <v>1692722</v>
      </c>
      <c r="C36" s="1">
        <f>'Data Input'!N69</f>
        <v>1747245</v>
      </c>
      <c r="D36" s="1">
        <f t="shared" si="5"/>
        <v>54523</v>
      </c>
      <c r="E36" s="1">
        <f t="shared" si="6"/>
        <v>7</v>
      </c>
      <c r="F36" s="1">
        <f t="shared" si="7"/>
        <v>7789</v>
      </c>
    </row>
    <row r="37" spans="1:6" x14ac:dyDescent="0.3">
      <c r="A37" s="2">
        <f>'Data Input'!A70</f>
        <v>44656</v>
      </c>
      <c r="B37" s="1">
        <f t="shared" si="4"/>
        <v>1747245</v>
      </c>
      <c r="C37" s="1">
        <f>'Data Input'!N70</f>
        <v>1825182</v>
      </c>
      <c r="D37" s="1">
        <f t="shared" si="5"/>
        <v>77937</v>
      </c>
      <c r="E37" s="1">
        <f t="shared" si="6"/>
        <v>7</v>
      </c>
      <c r="F37" s="1">
        <f t="shared" si="7"/>
        <v>11133.857142857143</v>
      </c>
    </row>
    <row r="38" spans="1:6" x14ac:dyDescent="0.3">
      <c r="A38" s="2">
        <f>'Data Input'!A71</f>
        <v>44663</v>
      </c>
      <c r="B38" s="1">
        <f t="shared" si="4"/>
        <v>1825182</v>
      </c>
      <c r="C38" s="1">
        <f>'Data Input'!N71</f>
        <v>1906801</v>
      </c>
      <c r="D38" s="1">
        <f t="shared" si="5"/>
        <v>81619</v>
      </c>
      <c r="E38" s="1">
        <f t="shared" si="6"/>
        <v>7</v>
      </c>
      <c r="F38" s="1">
        <f t="shared" si="7"/>
        <v>11659.857142857143</v>
      </c>
    </row>
    <row r="39" spans="1:6" x14ac:dyDescent="0.3">
      <c r="A39" s="2">
        <f>'Data Input'!A72</f>
        <v>44670</v>
      </c>
      <c r="B39" s="1">
        <f t="shared" si="4"/>
        <v>1906801</v>
      </c>
      <c r="C39" s="1">
        <f>'Data Input'!N72</f>
        <v>1988182</v>
      </c>
      <c r="D39" s="1">
        <f t="shared" si="5"/>
        <v>81381</v>
      </c>
      <c r="E39" s="1">
        <f t="shared" si="6"/>
        <v>7</v>
      </c>
      <c r="F39" s="1">
        <f t="shared" si="7"/>
        <v>11625.857142857143</v>
      </c>
    </row>
    <row r="40" spans="1:6" x14ac:dyDescent="0.3">
      <c r="A40" s="2">
        <f>'Data Input'!A73</f>
        <v>44677</v>
      </c>
      <c r="B40" s="1">
        <f t="shared" si="4"/>
        <v>1988182</v>
      </c>
      <c r="C40" s="1">
        <f>'Data Input'!N73</f>
        <v>2069799</v>
      </c>
      <c r="D40" s="1">
        <f t="shared" si="5"/>
        <v>81617</v>
      </c>
      <c r="E40" s="1">
        <f t="shared" si="6"/>
        <v>7</v>
      </c>
      <c r="F40" s="1">
        <f t="shared" si="7"/>
        <v>11659.571428571429</v>
      </c>
    </row>
    <row r="41" spans="1:6" x14ac:dyDescent="0.3">
      <c r="A41" s="2">
        <f>'Data Input'!A74</f>
        <v>44684</v>
      </c>
      <c r="B41" s="1">
        <f t="shared" si="4"/>
        <v>2069799</v>
      </c>
      <c r="C41" s="1">
        <f>'Data Input'!N74</f>
        <v>2112044</v>
      </c>
      <c r="D41" s="1">
        <f t="shared" si="5"/>
        <v>42245</v>
      </c>
      <c r="E41" s="1">
        <f t="shared" si="6"/>
        <v>7</v>
      </c>
      <c r="F41" s="1">
        <f t="shared" si="7"/>
        <v>6035</v>
      </c>
    </row>
    <row r="42" spans="1:6" x14ac:dyDescent="0.3">
      <c r="A42" s="2">
        <f>'Data Input'!A75</f>
        <v>44691</v>
      </c>
      <c r="B42" s="1">
        <f t="shared" si="4"/>
        <v>2112044</v>
      </c>
      <c r="C42" s="1">
        <f>'Data Input'!N75</f>
        <v>2118704</v>
      </c>
      <c r="D42" s="1">
        <f t="shared" si="5"/>
        <v>6660</v>
      </c>
      <c r="E42" s="1">
        <f t="shared" si="6"/>
        <v>7</v>
      </c>
      <c r="F42" s="1">
        <f t="shared" si="7"/>
        <v>951.42857142857144</v>
      </c>
    </row>
    <row r="43" spans="1:6" x14ac:dyDescent="0.3">
      <c r="A43" s="2">
        <f>'Data Input'!A76</f>
        <v>44698</v>
      </c>
      <c r="B43" s="1">
        <f t="shared" si="4"/>
        <v>2118704</v>
      </c>
      <c r="C43" s="1">
        <f>'Data Input'!N76</f>
        <v>2118740</v>
      </c>
      <c r="D43" s="1">
        <f t="shared" si="5"/>
        <v>36</v>
      </c>
      <c r="E43" s="1">
        <f t="shared" si="6"/>
        <v>7</v>
      </c>
      <c r="F43" s="1">
        <f t="shared" si="7"/>
        <v>5.1428571428571432</v>
      </c>
    </row>
    <row r="44" spans="1:6" x14ac:dyDescent="0.3">
      <c r="A44" s="2">
        <f>'Data Input'!A77</f>
        <v>44705</v>
      </c>
      <c r="B44" s="1">
        <f t="shared" si="4"/>
        <v>2118740</v>
      </c>
      <c r="C44" s="1">
        <f>'Data Input'!N77</f>
        <v>2118704</v>
      </c>
      <c r="D44" s="1">
        <f t="shared" si="5"/>
        <v>0</v>
      </c>
      <c r="E44" s="1">
        <f t="shared" si="6"/>
        <v>7</v>
      </c>
      <c r="F44" s="1">
        <f t="shared" si="7"/>
        <v>0</v>
      </c>
    </row>
    <row r="45" spans="1:6" x14ac:dyDescent="0.3">
      <c r="A45" s="2">
        <f>'Data Input'!A78</f>
        <v>44712</v>
      </c>
      <c r="B45" s="1">
        <f t="shared" si="4"/>
        <v>2118704</v>
      </c>
      <c r="C45" s="1">
        <f>'Data Input'!N78</f>
        <v>2173900</v>
      </c>
      <c r="D45" s="1">
        <f t="shared" si="5"/>
        <v>55196</v>
      </c>
      <c r="E45" s="1">
        <f t="shared" si="6"/>
        <v>7</v>
      </c>
      <c r="F45" s="1">
        <f t="shared" si="7"/>
        <v>7885.1428571428569</v>
      </c>
    </row>
    <row r="46" spans="1:6" x14ac:dyDescent="0.3">
      <c r="A46" s="2">
        <f>'Data Input'!A79</f>
        <v>44719</v>
      </c>
      <c r="B46" s="1">
        <f t="shared" si="4"/>
        <v>2173900</v>
      </c>
      <c r="C46" s="1">
        <f>'Data Input'!N79</f>
        <v>2233400</v>
      </c>
      <c r="D46" s="1">
        <f t="shared" si="5"/>
        <v>59500</v>
      </c>
      <c r="E46" s="1">
        <f t="shared" si="6"/>
        <v>7</v>
      </c>
      <c r="F46" s="1">
        <f t="shared" si="7"/>
        <v>8500</v>
      </c>
    </row>
    <row r="47" spans="1:6" x14ac:dyDescent="0.3">
      <c r="A47" s="2">
        <f>'Data Input'!A80</f>
        <v>44726</v>
      </c>
      <c r="B47" s="1">
        <f t="shared" si="4"/>
        <v>2233400</v>
      </c>
      <c r="C47" s="1">
        <f>'Data Input'!N80</f>
        <v>2293471</v>
      </c>
      <c r="D47" s="1">
        <f t="shared" si="5"/>
        <v>60071</v>
      </c>
      <c r="E47" s="1">
        <f t="shared" si="6"/>
        <v>7</v>
      </c>
      <c r="F47" s="1">
        <f t="shared" si="7"/>
        <v>8581.5714285714294</v>
      </c>
    </row>
    <row r="48" spans="1:6" x14ac:dyDescent="0.3">
      <c r="A48" s="2">
        <f>'Data Input'!A81</f>
        <v>44733</v>
      </c>
      <c r="B48" s="1">
        <f t="shared" si="4"/>
        <v>2293471</v>
      </c>
      <c r="C48" s="1">
        <f>'Data Input'!N81</f>
        <v>2350178</v>
      </c>
      <c r="D48" s="1">
        <f t="shared" si="5"/>
        <v>56707</v>
      </c>
      <c r="E48" s="1">
        <f t="shared" si="6"/>
        <v>7</v>
      </c>
      <c r="F48" s="1">
        <f t="shared" si="7"/>
        <v>8101</v>
      </c>
    </row>
    <row r="49" spans="1:6" x14ac:dyDescent="0.3">
      <c r="A49" s="2">
        <f>'Data Input'!A82</f>
        <v>44740</v>
      </c>
      <c r="B49" s="1">
        <f t="shared" si="4"/>
        <v>2350178</v>
      </c>
      <c r="C49" s="1">
        <f>'Data Input'!N82</f>
        <v>2407119</v>
      </c>
      <c r="D49" s="1">
        <f t="shared" si="5"/>
        <v>56941</v>
      </c>
      <c r="E49" s="1">
        <f t="shared" si="6"/>
        <v>7</v>
      </c>
      <c r="F49" s="1">
        <f t="shared" si="7"/>
        <v>8134.4285714285716</v>
      </c>
    </row>
    <row r="50" spans="1:6" x14ac:dyDescent="0.3">
      <c r="A50" s="2">
        <f>'Data Input'!A83</f>
        <v>44747</v>
      </c>
      <c r="B50" s="1">
        <f t="shared" si="4"/>
        <v>2407119</v>
      </c>
      <c r="C50" s="1">
        <f>'Data Input'!N83</f>
        <v>2465221</v>
      </c>
      <c r="D50" s="1">
        <f t="shared" si="5"/>
        <v>58102</v>
      </c>
      <c r="E50" s="1">
        <f t="shared" si="6"/>
        <v>7</v>
      </c>
      <c r="F50" s="1">
        <f t="shared" si="7"/>
        <v>8300.2857142857138</v>
      </c>
    </row>
    <row r="51" spans="1:6" x14ac:dyDescent="0.3">
      <c r="A51" s="2">
        <f>'Data Input'!A84</f>
        <v>44754</v>
      </c>
      <c r="B51" s="1">
        <f t="shared" si="4"/>
        <v>2465221</v>
      </c>
      <c r="C51" s="1">
        <f>'Data Input'!N84</f>
        <v>2521872</v>
      </c>
      <c r="D51" s="1">
        <f t="shared" si="5"/>
        <v>56651</v>
      </c>
      <c r="E51" s="1">
        <f t="shared" si="6"/>
        <v>7</v>
      </c>
      <c r="F51" s="1">
        <f t="shared" si="7"/>
        <v>8093</v>
      </c>
    </row>
    <row r="52" spans="1:6" x14ac:dyDescent="0.3">
      <c r="A52" s="2">
        <f>'Data Input'!A85</f>
        <v>44761</v>
      </c>
      <c r="B52" s="1">
        <f t="shared" si="4"/>
        <v>2521872</v>
      </c>
      <c r="C52" s="1">
        <f>'Data Input'!N85</f>
        <v>2579833</v>
      </c>
      <c r="D52" s="1">
        <f t="shared" si="5"/>
        <v>57961</v>
      </c>
      <c r="E52" s="1">
        <f t="shared" si="6"/>
        <v>7</v>
      </c>
      <c r="F52" s="1">
        <f t="shared" si="7"/>
        <v>8280.1428571428569</v>
      </c>
    </row>
    <row r="53" spans="1:6" x14ac:dyDescent="0.3">
      <c r="A53" s="2">
        <f>'Data Input'!A86</f>
        <v>44768</v>
      </c>
      <c r="B53" s="1">
        <f t="shared" si="4"/>
        <v>2579833</v>
      </c>
      <c r="C53" s="1">
        <f>'Data Input'!N86</f>
        <v>2629201</v>
      </c>
      <c r="D53" s="1">
        <f t="shared" si="5"/>
        <v>49368</v>
      </c>
      <c r="E53" s="1">
        <f t="shared" si="6"/>
        <v>7</v>
      </c>
      <c r="F53" s="1">
        <f t="shared" si="7"/>
        <v>7052.5714285714284</v>
      </c>
    </row>
    <row r="54" spans="1:6" x14ac:dyDescent="0.3">
      <c r="A54" s="2">
        <f>'Data Input'!A87</f>
        <v>44775</v>
      </c>
      <c r="B54" s="1">
        <f t="shared" si="4"/>
        <v>2629201</v>
      </c>
      <c r="C54" s="1">
        <f>'Data Input'!N87</f>
        <v>2629201</v>
      </c>
      <c r="D54" s="1">
        <f t="shared" si="5"/>
        <v>0</v>
      </c>
      <c r="E54" s="1">
        <f t="shared" si="6"/>
        <v>7</v>
      </c>
      <c r="F54" s="1">
        <f t="shared" si="7"/>
        <v>0</v>
      </c>
    </row>
    <row r="55" spans="1:6" x14ac:dyDescent="0.3">
      <c r="A55" s="2">
        <f>'Data Input'!A88</f>
        <v>44782</v>
      </c>
      <c r="B55" s="1">
        <f t="shared" si="4"/>
        <v>2629201</v>
      </c>
      <c r="C55" s="1">
        <f>'Data Input'!N88</f>
        <v>2629201</v>
      </c>
      <c r="D55" s="1">
        <f t="shared" si="5"/>
        <v>0</v>
      </c>
      <c r="E55" s="1">
        <f t="shared" si="6"/>
        <v>7</v>
      </c>
      <c r="F55" s="1">
        <f t="shared" si="7"/>
        <v>0</v>
      </c>
    </row>
    <row r="56" spans="1:6" x14ac:dyDescent="0.3">
      <c r="A56" s="2">
        <f>'Data Input'!A89</f>
        <v>44789</v>
      </c>
      <c r="B56" s="1">
        <f t="shared" si="4"/>
        <v>2629201</v>
      </c>
      <c r="C56" s="1">
        <f>'Data Input'!N89</f>
        <v>2636846</v>
      </c>
      <c r="D56" s="1">
        <f t="shared" si="5"/>
        <v>7645</v>
      </c>
      <c r="E56" s="1">
        <f t="shared" si="6"/>
        <v>7</v>
      </c>
      <c r="F56" s="1">
        <f t="shared" si="7"/>
        <v>1092.1428571428571</v>
      </c>
    </row>
    <row r="57" spans="1:6" x14ac:dyDescent="0.3">
      <c r="A57" s="2">
        <f>'Data Input'!A90</f>
        <v>44796</v>
      </c>
      <c r="B57" s="1">
        <f t="shared" si="4"/>
        <v>2636846</v>
      </c>
      <c r="C57" s="1">
        <f>'Data Input'!N90</f>
        <v>2651028</v>
      </c>
      <c r="D57" s="1">
        <f t="shared" si="5"/>
        <v>14182</v>
      </c>
      <c r="E57" s="1">
        <f t="shared" si="6"/>
        <v>7</v>
      </c>
      <c r="F57" s="1">
        <f t="shared" si="7"/>
        <v>2026</v>
      </c>
    </row>
    <row r="58" spans="1:6" x14ac:dyDescent="0.3">
      <c r="A58" s="2">
        <f>'Data Input'!A91</f>
        <v>44803</v>
      </c>
      <c r="B58" s="1">
        <f t="shared" si="4"/>
        <v>2651028</v>
      </c>
      <c r="C58" s="1">
        <f>'Data Input'!N91</f>
        <v>2755113</v>
      </c>
      <c r="D58" s="1">
        <f t="shared" si="5"/>
        <v>104085</v>
      </c>
      <c r="E58" s="1">
        <f t="shared" si="6"/>
        <v>7</v>
      </c>
      <c r="F58" s="1">
        <f t="shared" si="7"/>
        <v>14869.285714285714</v>
      </c>
    </row>
    <row r="59" spans="1:6" x14ac:dyDescent="0.3">
      <c r="A59" s="2">
        <f>'Data Input'!A92</f>
        <v>44810</v>
      </c>
      <c r="B59" s="1">
        <f t="shared" si="4"/>
        <v>2755113</v>
      </c>
      <c r="C59" s="1">
        <f>'Data Input'!N92</f>
        <v>2812236</v>
      </c>
      <c r="D59" s="1">
        <f t="shared" si="5"/>
        <v>57123</v>
      </c>
      <c r="E59" s="1">
        <f t="shared" si="6"/>
        <v>7</v>
      </c>
      <c r="F59" s="1">
        <f t="shared" si="7"/>
        <v>8160.4285714285716</v>
      </c>
    </row>
    <row r="60" spans="1:6" x14ac:dyDescent="0.3">
      <c r="A60" s="2">
        <f>'Data Input'!A93</f>
        <v>44817</v>
      </c>
      <c r="B60" s="1">
        <f t="shared" si="4"/>
        <v>2812236</v>
      </c>
      <c r="C60" s="1">
        <f>'Data Input'!N93</f>
        <v>2867561</v>
      </c>
      <c r="D60" s="1">
        <f t="shared" si="5"/>
        <v>55325</v>
      </c>
      <c r="E60" s="1">
        <f t="shared" si="6"/>
        <v>7</v>
      </c>
      <c r="F60" s="1">
        <f t="shared" si="7"/>
        <v>7903.5714285714284</v>
      </c>
    </row>
    <row r="61" spans="1:6" x14ac:dyDescent="0.3">
      <c r="A61" s="2" t="e">
        <f>'Data Input'!#REF!</f>
        <v>#REF!</v>
      </c>
      <c r="B61" s="1">
        <f t="shared" si="4"/>
        <v>2867561</v>
      </c>
      <c r="C61" s="1">
        <f>'Data Input'!K94</f>
        <v>4041611</v>
      </c>
      <c r="D61" s="1">
        <f t="shared" si="5"/>
        <v>1174050</v>
      </c>
      <c r="E61" s="1" t="e">
        <f t="shared" si="6"/>
        <v>#REF!</v>
      </c>
      <c r="F61" s="1" t="e">
        <f t="shared" si="7"/>
        <v>#REF!</v>
      </c>
    </row>
    <row r="62" spans="1:6" x14ac:dyDescent="0.3">
      <c r="A62" s="2">
        <f>'Data Input'!A95</f>
        <v>44831</v>
      </c>
      <c r="B62" s="1">
        <f t="shared" si="4"/>
        <v>4041611</v>
      </c>
      <c r="C62" s="1">
        <f>'Data Input'!N95</f>
        <v>2982333</v>
      </c>
      <c r="D62" s="1">
        <f t="shared" si="5"/>
        <v>0</v>
      </c>
      <c r="E62" s="1" t="e">
        <f t="shared" si="6"/>
        <v>#REF!</v>
      </c>
      <c r="F62" s="1" t="e">
        <f t="shared" si="7"/>
        <v>#REF!</v>
      </c>
    </row>
    <row r="63" spans="1:6" x14ac:dyDescent="0.3">
      <c r="A63" s="2">
        <f>'Data Input'!A96</f>
        <v>44838</v>
      </c>
      <c r="B63" s="1">
        <f t="shared" si="4"/>
        <v>2982333</v>
      </c>
      <c r="C63" s="1" t="e">
        <f>'Data Input'!#REF!</f>
        <v>#REF!</v>
      </c>
      <c r="D63" s="1" t="e">
        <f t="shared" si="5"/>
        <v>#REF!</v>
      </c>
      <c r="E63" s="1">
        <f t="shared" si="6"/>
        <v>7</v>
      </c>
      <c r="F63" s="1" t="e">
        <f t="shared" si="7"/>
        <v>#REF!</v>
      </c>
    </row>
    <row r="64" spans="1:6" x14ac:dyDescent="0.3">
      <c r="A64" s="2">
        <f>'Data Input'!A97</f>
        <v>44845</v>
      </c>
      <c r="B64" s="1" t="e">
        <f t="shared" si="4"/>
        <v>#REF!</v>
      </c>
      <c r="C64" s="1" t="e">
        <f>'Data Input'!#REF!</f>
        <v>#REF!</v>
      </c>
      <c r="D64" s="1" t="e">
        <f t="shared" si="5"/>
        <v>#REF!</v>
      </c>
      <c r="E64" s="1">
        <f t="shared" si="6"/>
        <v>7</v>
      </c>
      <c r="F64" s="1" t="e">
        <f t="shared" si="7"/>
        <v>#REF!</v>
      </c>
    </row>
    <row r="65" spans="1:6" x14ac:dyDescent="0.3">
      <c r="A65" s="2" t="e">
        <f>'Data Input'!#REF!</f>
        <v>#REF!</v>
      </c>
      <c r="B65" s="1" t="e">
        <f t="shared" si="4"/>
        <v>#REF!</v>
      </c>
      <c r="C65" s="1">
        <f>'Data Input'!U97</f>
        <v>229654</v>
      </c>
      <c r="D65" s="1" t="e">
        <f t="shared" si="5"/>
        <v>#REF!</v>
      </c>
      <c r="E65" s="1" t="e">
        <f t="shared" si="6"/>
        <v>#REF!</v>
      </c>
      <c r="F65" s="1" t="e">
        <f t="shared" si="7"/>
        <v>#REF!</v>
      </c>
    </row>
    <row r="66" spans="1:6" x14ac:dyDescent="0.3">
      <c r="A66" s="2" t="e">
        <f>'Data Input'!#REF!</f>
        <v>#REF!</v>
      </c>
      <c r="B66" s="1">
        <f t="shared" si="4"/>
        <v>229654</v>
      </c>
      <c r="C66" s="1" t="e">
        <f>'Data Input'!#REF!</f>
        <v>#REF!</v>
      </c>
      <c r="D66" s="1" t="e">
        <f t="shared" si="5"/>
        <v>#REF!</v>
      </c>
      <c r="E66" s="1" t="e">
        <f t="shared" si="6"/>
        <v>#REF!</v>
      </c>
      <c r="F66" s="1" t="e">
        <f t="shared" si="7"/>
        <v>#REF!</v>
      </c>
    </row>
    <row r="67" spans="1:6" x14ac:dyDescent="0.3">
      <c r="A67" s="2">
        <f>'Data Input'!A100</f>
        <v>44866</v>
      </c>
      <c r="B67" s="1" t="e">
        <f t="shared" si="4"/>
        <v>#REF!</v>
      </c>
      <c r="C67" s="1">
        <f>'Data Input'!N100</f>
        <v>3263455</v>
      </c>
      <c r="D67" s="1" t="e">
        <f t="shared" si="5"/>
        <v>#REF!</v>
      </c>
      <c r="E67" s="1" t="e">
        <f t="shared" si="6"/>
        <v>#REF!</v>
      </c>
      <c r="F67" s="1" t="e">
        <f t="shared" si="7"/>
        <v>#REF!</v>
      </c>
    </row>
    <row r="68" spans="1:6" x14ac:dyDescent="0.3">
      <c r="A68" s="2">
        <f>'Data Input'!A101</f>
        <v>44873</v>
      </c>
      <c r="B68" s="1">
        <f t="shared" si="4"/>
        <v>3263455</v>
      </c>
      <c r="C68" s="1">
        <f>'Data Input'!N101</f>
        <v>3319844</v>
      </c>
      <c r="D68" s="1">
        <f t="shared" si="5"/>
        <v>56389</v>
      </c>
      <c r="E68" s="1">
        <f t="shared" si="6"/>
        <v>7</v>
      </c>
      <c r="F68" s="1">
        <f t="shared" si="7"/>
        <v>8055.5714285714284</v>
      </c>
    </row>
    <row r="69" spans="1:6" x14ac:dyDescent="0.3">
      <c r="A69" s="2">
        <f>'Data Input'!A102</f>
        <v>44880</v>
      </c>
      <c r="B69" s="1">
        <f t="shared" si="4"/>
        <v>3319844</v>
      </c>
      <c r="C69" s="1">
        <f>'Data Input'!N102</f>
        <v>3376840</v>
      </c>
      <c r="D69" s="1">
        <f t="shared" si="5"/>
        <v>56996</v>
      </c>
      <c r="E69" s="1">
        <f t="shared" si="6"/>
        <v>7</v>
      </c>
      <c r="F69" s="1">
        <f t="shared" si="7"/>
        <v>8142.2857142857147</v>
      </c>
    </row>
    <row r="70" spans="1:6" x14ac:dyDescent="0.3">
      <c r="A70" s="2">
        <f>'Data Input'!A103</f>
        <v>44887</v>
      </c>
      <c r="B70" s="1">
        <f t="shared" si="4"/>
        <v>3376840</v>
      </c>
      <c r="C70" s="1">
        <f>'Data Input'!N103</f>
        <v>3433663</v>
      </c>
      <c r="D70" s="1">
        <f t="shared" si="5"/>
        <v>56823</v>
      </c>
      <c r="E70" s="1">
        <f t="shared" si="6"/>
        <v>7</v>
      </c>
      <c r="F70" s="1">
        <f t="shared" si="7"/>
        <v>8117.5714285714284</v>
      </c>
    </row>
    <row r="71" spans="1:6" x14ac:dyDescent="0.3">
      <c r="A71" s="2">
        <f>'Data Input'!A104</f>
        <v>44894</v>
      </c>
      <c r="B71" s="1">
        <f t="shared" si="4"/>
        <v>3433663</v>
      </c>
      <c r="C71" s="1">
        <f>'Data Input'!N104</f>
        <v>3491373</v>
      </c>
      <c r="D71" s="1">
        <f t="shared" si="5"/>
        <v>57710</v>
      </c>
      <c r="E71" s="1">
        <f t="shared" si="6"/>
        <v>7</v>
      </c>
      <c r="F71" s="1">
        <f t="shared" si="7"/>
        <v>8244.2857142857138</v>
      </c>
    </row>
    <row r="72" spans="1:6" x14ac:dyDescent="0.3">
      <c r="A72" s="2">
        <f>'Data Input'!A105</f>
        <v>44901</v>
      </c>
      <c r="B72" s="1">
        <f t="shared" si="4"/>
        <v>3491373</v>
      </c>
      <c r="C72" s="1">
        <f>'Data Input'!N105</f>
        <v>3547810</v>
      </c>
      <c r="D72" s="1">
        <f t="shared" si="5"/>
        <v>56437</v>
      </c>
      <c r="E72" s="1">
        <f t="shared" si="6"/>
        <v>7</v>
      </c>
      <c r="F72" s="1">
        <f t="shared" si="7"/>
        <v>8062.4285714285716</v>
      </c>
    </row>
    <row r="73" spans="1:6" x14ac:dyDescent="0.3">
      <c r="A73" s="2">
        <f>'Data Input'!A106</f>
        <v>44908</v>
      </c>
      <c r="B73" s="1">
        <f t="shared" si="4"/>
        <v>3547810</v>
      </c>
      <c r="C73" s="1">
        <f>'Data Input'!N106</f>
        <v>3604816</v>
      </c>
      <c r="D73" s="1">
        <f t="shared" si="5"/>
        <v>57006</v>
      </c>
      <c r="E73" s="1">
        <f t="shared" si="6"/>
        <v>7</v>
      </c>
      <c r="F73" s="1">
        <f t="shared" si="7"/>
        <v>8143.7142857142853</v>
      </c>
    </row>
    <row r="74" spans="1:6" x14ac:dyDescent="0.3">
      <c r="A74" s="2">
        <f>'Data Input'!A107</f>
        <v>44915</v>
      </c>
      <c r="B74" s="1">
        <f t="shared" si="4"/>
        <v>3604816</v>
      </c>
      <c r="C74" s="1">
        <f>'Data Input'!N107</f>
        <v>3662657</v>
      </c>
      <c r="D74" s="1">
        <f t="shared" si="5"/>
        <v>57841</v>
      </c>
      <c r="E74" s="1">
        <f t="shared" si="6"/>
        <v>7</v>
      </c>
      <c r="F74" s="1">
        <f t="shared" si="7"/>
        <v>8263</v>
      </c>
    </row>
    <row r="75" spans="1:6" x14ac:dyDescent="0.3">
      <c r="A75" s="2">
        <f>'Data Input'!A108</f>
        <v>44922</v>
      </c>
      <c r="B75" s="1">
        <f t="shared" si="4"/>
        <v>3662657</v>
      </c>
      <c r="C75" s="1">
        <f>'Data Input'!N108</f>
        <v>3718648</v>
      </c>
      <c r="D75" s="1">
        <f t="shared" si="5"/>
        <v>55991</v>
      </c>
      <c r="E75" s="1">
        <f t="shared" si="6"/>
        <v>7</v>
      </c>
      <c r="F75" s="1">
        <f t="shared" si="7"/>
        <v>7998.7142857142853</v>
      </c>
    </row>
    <row r="76" spans="1:6" x14ac:dyDescent="0.3">
      <c r="A76" s="2"/>
      <c r="B76" s="1"/>
      <c r="C76" s="1"/>
      <c r="D76" s="1"/>
      <c r="E76" s="1"/>
      <c r="F76" s="1"/>
    </row>
    <row r="77" spans="1:6" x14ac:dyDescent="0.3">
      <c r="A77" s="2"/>
      <c r="B77" s="1"/>
      <c r="C77" s="1"/>
      <c r="D77" s="1"/>
      <c r="E77" s="1"/>
      <c r="F77" s="1"/>
    </row>
    <row r="78" spans="1:6" x14ac:dyDescent="0.3">
      <c r="A78" s="2"/>
      <c r="B78" s="1"/>
      <c r="C78" s="1"/>
      <c r="D78" s="1"/>
      <c r="E78" s="1"/>
      <c r="F78" s="1"/>
    </row>
    <row r="79" spans="1:6" x14ac:dyDescent="0.3">
      <c r="A79" s="2"/>
      <c r="B79" s="1"/>
      <c r="C79" s="1"/>
      <c r="D79" s="1"/>
      <c r="E79" s="1"/>
      <c r="F79" s="1"/>
    </row>
    <row r="80" spans="1:6" x14ac:dyDescent="0.3">
      <c r="A80" s="2"/>
      <c r="B80" s="1"/>
      <c r="C80" s="1"/>
      <c r="D80" s="1"/>
      <c r="E80" s="1"/>
      <c r="F80" s="1"/>
    </row>
    <row r="81" spans="1:6" x14ac:dyDescent="0.3">
      <c r="A81" s="2"/>
      <c r="B81" s="1"/>
      <c r="C81" s="1"/>
      <c r="D81" s="1"/>
      <c r="E81" s="1"/>
      <c r="F81" s="1"/>
    </row>
    <row r="82" spans="1:6" x14ac:dyDescent="0.3">
      <c r="A82" s="2"/>
      <c r="B82" s="1"/>
      <c r="C82" s="1"/>
      <c r="D82" s="1"/>
      <c r="E82" s="1"/>
      <c r="F82" s="1"/>
    </row>
    <row r="83" spans="1:6" x14ac:dyDescent="0.3">
      <c r="A83" s="2"/>
      <c r="B83" s="1"/>
      <c r="C83" s="1"/>
      <c r="D83" s="1"/>
      <c r="E83" s="1"/>
      <c r="F83" s="1"/>
    </row>
    <row r="84" spans="1:6" x14ac:dyDescent="0.3">
      <c r="A84" s="2"/>
      <c r="B84" s="1"/>
      <c r="C84" s="1"/>
      <c r="D84" s="1"/>
      <c r="E84" s="1"/>
      <c r="F84" s="1"/>
    </row>
    <row r="85" spans="1:6" x14ac:dyDescent="0.3">
      <c r="A85" s="2"/>
      <c r="B85" s="1"/>
      <c r="C85" s="1"/>
      <c r="D85" s="1"/>
      <c r="E85" s="1"/>
      <c r="F85" s="1"/>
    </row>
    <row r="86" spans="1:6" x14ac:dyDescent="0.3">
      <c r="A86" s="2"/>
      <c r="B86" s="1"/>
      <c r="C86" s="1"/>
      <c r="D86" s="1"/>
      <c r="E86" s="1"/>
      <c r="F86" s="1"/>
    </row>
    <row r="87" spans="1:6" x14ac:dyDescent="0.3">
      <c r="A87" s="2"/>
      <c r="B87" s="1"/>
      <c r="C87" s="1"/>
      <c r="D87" s="1"/>
      <c r="E87" s="1"/>
      <c r="F87" s="1"/>
    </row>
    <row r="88" spans="1:6" x14ac:dyDescent="0.3">
      <c r="A88" s="2"/>
      <c r="B88" s="1"/>
      <c r="C88" s="1"/>
      <c r="D88" s="1"/>
      <c r="E88" s="1"/>
      <c r="F88" s="1"/>
    </row>
  </sheetData>
  <pageMargins left="0.7" right="0.7" top="0.75" bottom="0.75" header="0.3" footer="0.3"/>
  <pageSetup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32DDC8-67BE-4EC9-B71E-F2879743701F}">
  <dimension ref="A1:Z75"/>
  <sheetViews>
    <sheetView topLeftCell="A6" zoomScale="70" zoomScaleNormal="70" workbookViewId="0">
      <selection activeCell="A22" sqref="A22:F75"/>
    </sheetView>
  </sheetViews>
  <sheetFormatPr defaultRowHeight="14.4" x14ac:dyDescent="0.3"/>
  <cols>
    <col min="1" max="1" width="15.5546875" customWidth="1"/>
    <col min="2" max="2" width="13.77734375" customWidth="1"/>
    <col min="3" max="3" width="12.5546875" customWidth="1"/>
    <col min="4" max="4" width="10" customWidth="1"/>
    <col min="5" max="5" width="5.77734375" customWidth="1"/>
    <col min="6" max="6" width="10.21875" customWidth="1"/>
    <col min="7" max="7" width="4.77734375" customWidth="1"/>
    <col min="8" max="8" width="32.77734375" customWidth="1"/>
    <col min="9" max="11" width="15.5546875" customWidth="1"/>
  </cols>
  <sheetData>
    <row r="1" spans="1:12" x14ac:dyDescent="0.3">
      <c r="A1" t="s">
        <v>22</v>
      </c>
      <c r="B1" t="s">
        <v>44</v>
      </c>
      <c r="L1">
        <v>1</v>
      </c>
    </row>
    <row r="2" spans="1:12" x14ac:dyDescent="0.3">
      <c r="A2" t="s">
        <v>4</v>
      </c>
      <c r="B2" t="s">
        <v>31</v>
      </c>
    </row>
    <row r="3" spans="1:12" x14ac:dyDescent="0.3">
      <c r="A3" t="s">
        <v>6</v>
      </c>
      <c r="B3" t="s">
        <v>7</v>
      </c>
    </row>
    <row r="4" spans="1:12" x14ac:dyDescent="0.3">
      <c r="A4" t="s">
        <v>8</v>
      </c>
      <c r="B4" t="s">
        <v>43</v>
      </c>
    </row>
    <row r="5" spans="1:12" x14ac:dyDescent="0.3">
      <c r="B5" t="s">
        <v>14</v>
      </c>
    </row>
    <row r="6" spans="1:12" x14ac:dyDescent="0.3">
      <c r="A6" s="2" t="s">
        <v>2</v>
      </c>
      <c r="B6" t="s">
        <v>12</v>
      </c>
      <c r="C6" t="s">
        <v>13</v>
      </c>
      <c r="D6" t="s">
        <v>9</v>
      </c>
      <c r="E6" t="s">
        <v>1</v>
      </c>
      <c r="F6" t="s">
        <v>10</v>
      </c>
      <c r="H6" t="s">
        <v>0</v>
      </c>
    </row>
    <row r="7" spans="1:12" x14ac:dyDescent="0.3">
      <c r="A7" s="2">
        <f>'Data Input'!A4</f>
        <v>44327</v>
      </c>
      <c r="B7" s="1"/>
      <c r="C7" s="1">
        <f>'Data Input'!O4</f>
        <v>9533520</v>
      </c>
      <c r="D7" s="1"/>
      <c r="E7" s="1"/>
      <c r="F7" s="1"/>
    </row>
    <row r="8" spans="1:12" x14ac:dyDescent="0.3">
      <c r="A8" s="2">
        <f>'Data Input'!A5</f>
        <v>44341</v>
      </c>
      <c r="B8" s="1">
        <f>C7</f>
        <v>9533520</v>
      </c>
      <c r="C8" s="1">
        <f>'Data Input'!O5</f>
        <v>9693240</v>
      </c>
      <c r="D8" s="1">
        <f>IF(C8-B8&gt;0,C8-B8,0)</f>
        <v>159720</v>
      </c>
      <c r="E8" s="1">
        <f>A8-A7</f>
        <v>14</v>
      </c>
      <c r="F8" s="1">
        <f>D8/E8</f>
        <v>11408.571428571429</v>
      </c>
    </row>
    <row r="9" spans="1:12" x14ac:dyDescent="0.3">
      <c r="A9" s="2">
        <f>'Data Input'!A6</f>
        <v>44348</v>
      </c>
      <c r="B9" s="1">
        <f t="shared" ref="B9:B20" si="0">C8</f>
        <v>9693240</v>
      </c>
      <c r="C9" s="1">
        <f>'Data Input'!O6</f>
        <v>9771330</v>
      </c>
      <c r="D9" s="1">
        <f t="shared" ref="D9:D20" si="1">IF(C9-B9&gt;0,C9-B9,0)</f>
        <v>78090</v>
      </c>
      <c r="E9" s="1">
        <f>A9-A8</f>
        <v>7</v>
      </c>
      <c r="F9" s="1">
        <f t="shared" ref="F9:F20" si="2">D9/E9</f>
        <v>11155.714285714286</v>
      </c>
    </row>
    <row r="10" spans="1:12" x14ac:dyDescent="0.3">
      <c r="A10" s="2">
        <f>'Data Input'!A7</f>
        <v>44355</v>
      </c>
      <c r="B10" s="1">
        <f t="shared" si="0"/>
        <v>9771330</v>
      </c>
      <c r="C10" s="1">
        <f>'Data Input'!O7</f>
        <v>9849900</v>
      </c>
      <c r="D10" s="1">
        <f t="shared" si="1"/>
        <v>78570</v>
      </c>
      <c r="E10" s="1">
        <f>A10-A9</f>
        <v>7</v>
      </c>
      <c r="F10" s="1">
        <f t="shared" si="2"/>
        <v>11224.285714285714</v>
      </c>
    </row>
    <row r="11" spans="1:12" x14ac:dyDescent="0.3">
      <c r="A11" s="2">
        <f>'Data Input'!A8</f>
        <v>44362</v>
      </c>
      <c r="B11" s="1">
        <f t="shared" si="0"/>
        <v>9849900</v>
      </c>
      <c r="C11" s="1">
        <f>'Data Input'!O8</f>
        <v>9928980</v>
      </c>
      <c r="D11" s="1">
        <f t="shared" si="1"/>
        <v>79080</v>
      </c>
      <c r="E11" s="1">
        <f>A11-A10</f>
        <v>7</v>
      </c>
      <c r="F11" s="1">
        <f t="shared" si="2"/>
        <v>11297.142857142857</v>
      </c>
    </row>
    <row r="12" spans="1:12" s="2" customFormat="1" x14ac:dyDescent="0.3">
      <c r="A12" s="2">
        <f>'Data Input'!A9</f>
        <v>44369</v>
      </c>
      <c r="B12" s="1">
        <f t="shared" si="0"/>
        <v>9928980</v>
      </c>
      <c r="C12" s="1">
        <f>'Data Input'!O9</f>
        <v>10007370</v>
      </c>
      <c r="D12" s="1">
        <f t="shared" si="1"/>
        <v>78390</v>
      </c>
      <c r="E12" s="1">
        <f t="shared" ref="E12:E18" si="3">A12-A11</f>
        <v>7</v>
      </c>
      <c r="F12" s="1">
        <f t="shared" si="2"/>
        <v>11198.571428571429</v>
      </c>
      <c r="G12"/>
      <c r="H12"/>
      <c r="I12"/>
      <c r="J12"/>
      <c r="K12"/>
    </row>
    <row r="13" spans="1:12" s="2" customFormat="1" x14ac:dyDescent="0.3">
      <c r="A13" s="2">
        <f>'Data Input'!A10</f>
        <v>44376</v>
      </c>
      <c r="B13" s="1">
        <f t="shared" si="0"/>
        <v>10007370</v>
      </c>
      <c r="C13" s="1">
        <f>'Data Input'!O10</f>
        <v>10085260</v>
      </c>
      <c r="D13" s="1">
        <f t="shared" si="1"/>
        <v>77890</v>
      </c>
      <c r="E13" s="1">
        <f t="shared" si="3"/>
        <v>7</v>
      </c>
      <c r="F13" s="1">
        <f t="shared" si="2"/>
        <v>11127.142857142857</v>
      </c>
      <c r="H13"/>
    </row>
    <row r="14" spans="1:12" s="2" customFormat="1" x14ac:dyDescent="0.3">
      <c r="A14" s="2">
        <f>'Data Input'!A11</f>
        <v>44383</v>
      </c>
      <c r="B14" s="1">
        <f t="shared" si="0"/>
        <v>10085260</v>
      </c>
      <c r="C14" s="1">
        <f>'Data Input'!O11</f>
        <v>10162060</v>
      </c>
      <c r="D14" s="1">
        <f t="shared" si="1"/>
        <v>76800</v>
      </c>
      <c r="E14" s="1">
        <f t="shared" si="3"/>
        <v>7</v>
      </c>
      <c r="F14" s="1">
        <f t="shared" si="2"/>
        <v>10971.428571428571</v>
      </c>
      <c r="H14"/>
    </row>
    <row r="15" spans="1:12" s="2" customFormat="1" x14ac:dyDescent="0.3">
      <c r="A15" s="2">
        <f>'Data Input'!A12</f>
        <v>44390</v>
      </c>
      <c r="B15" s="1">
        <f t="shared" si="0"/>
        <v>10162060</v>
      </c>
      <c r="C15" s="1">
        <f>'Data Input'!O12</f>
        <v>10238170</v>
      </c>
      <c r="D15" s="1">
        <f t="shared" si="1"/>
        <v>76110</v>
      </c>
      <c r="E15" s="1">
        <f t="shared" si="3"/>
        <v>7</v>
      </c>
      <c r="F15" s="1">
        <f t="shared" si="2"/>
        <v>10872.857142857143</v>
      </c>
      <c r="H15"/>
    </row>
    <row r="16" spans="1:12" s="2" customFormat="1" x14ac:dyDescent="0.3">
      <c r="A16" s="2">
        <f>'Data Input'!A13</f>
        <v>44397</v>
      </c>
      <c r="B16" s="1">
        <f t="shared" si="0"/>
        <v>10238170</v>
      </c>
      <c r="C16" s="1">
        <f>'Data Input'!O13</f>
        <v>10310980</v>
      </c>
      <c r="D16" s="1">
        <f t="shared" si="1"/>
        <v>72810</v>
      </c>
      <c r="E16" s="1">
        <f t="shared" si="3"/>
        <v>7</v>
      </c>
      <c r="F16" s="1">
        <f t="shared" si="2"/>
        <v>10401.428571428571</v>
      </c>
      <c r="H16"/>
    </row>
    <row r="17" spans="1:26" s="2" customFormat="1" x14ac:dyDescent="0.3">
      <c r="A17" s="2">
        <f>'Data Input'!A14</f>
        <v>44404</v>
      </c>
      <c r="B17" s="1">
        <f t="shared" si="0"/>
        <v>10310980</v>
      </c>
      <c r="C17" s="1">
        <f>'Data Input'!O14</f>
        <v>10377780</v>
      </c>
      <c r="D17" s="1">
        <f t="shared" si="1"/>
        <v>66800</v>
      </c>
      <c r="E17" s="1">
        <f t="shared" si="3"/>
        <v>7</v>
      </c>
      <c r="F17" s="1">
        <f t="shared" si="2"/>
        <v>9542.8571428571431</v>
      </c>
      <c r="H17"/>
    </row>
    <row r="18" spans="1:26" x14ac:dyDescent="0.3">
      <c r="A18" s="2">
        <f>'Data Input'!A15</f>
        <v>44411</v>
      </c>
      <c r="B18" s="1">
        <f t="shared" si="0"/>
        <v>10377780</v>
      </c>
      <c r="C18" s="1">
        <f>'Data Input'!O15</f>
        <v>10456350</v>
      </c>
      <c r="D18" s="1">
        <f t="shared" si="1"/>
        <v>78570</v>
      </c>
      <c r="E18" s="1">
        <f t="shared" si="3"/>
        <v>7</v>
      </c>
      <c r="F18" s="1">
        <f t="shared" si="2"/>
        <v>11224.285714285714</v>
      </c>
      <c r="G18" s="2"/>
      <c r="I18" s="2"/>
      <c r="J18" s="2"/>
      <c r="K18" s="2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x14ac:dyDescent="0.3">
      <c r="A19" s="2">
        <f>'Data Input'!A16</f>
        <v>44418</v>
      </c>
      <c r="B19" s="1">
        <f>C19</f>
        <v>6098590</v>
      </c>
      <c r="C19" s="1">
        <f>'Data Input'!O16</f>
        <v>6098590</v>
      </c>
      <c r="D19" s="1">
        <f t="shared" si="1"/>
        <v>0</v>
      </c>
      <c r="E19" s="1">
        <f t="shared" ref="E19:E24" si="4">A19-A18</f>
        <v>7</v>
      </c>
      <c r="F19" s="1">
        <f t="shared" si="2"/>
        <v>0</v>
      </c>
      <c r="H19" t="s">
        <v>21</v>
      </c>
      <c r="K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x14ac:dyDescent="0.3">
      <c r="A20" s="2">
        <f>'Data Input'!A17</f>
        <v>44425</v>
      </c>
      <c r="B20" s="1">
        <f t="shared" si="0"/>
        <v>6098590</v>
      </c>
      <c r="C20" s="1">
        <f>'Data Input'!O17</f>
        <v>6155050</v>
      </c>
      <c r="D20" s="1">
        <f t="shared" si="1"/>
        <v>56460</v>
      </c>
      <c r="E20" s="1">
        <f t="shared" si="4"/>
        <v>7</v>
      </c>
      <c r="F20" s="1">
        <f t="shared" si="2"/>
        <v>8065.7142857142853</v>
      </c>
      <c r="G20" s="1"/>
      <c r="H20" s="1"/>
      <c r="I20" s="1"/>
      <c r="J20" s="1"/>
      <c r="K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x14ac:dyDescent="0.3">
      <c r="A21" s="2">
        <f>'Data Input'!A18</f>
        <v>44432</v>
      </c>
      <c r="B21" s="1">
        <f>C20</f>
        <v>6155050</v>
      </c>
      <c r="C21" s="1">
        <f>'Data Input'!O18</f>
        <v>6259540</v>
      </c>
      <c r="D21" s="1">
        <f>IF(C21-B21&gt;0,C21-B21,0)</f>
        <v>104490</v>
      </c>
      <c r="E21" s="1">
        <f t="shared" si="4"/>
        <v>7</v>
      </c>
      <c r="F21" s="1">
        <f>D21/E21</f>
        <v>14927.142857142857</v>
      </c>
      <c r="G21" s="1"/>
      <c r="H21" s="1"/>
      <c r="I21" s="1"/>
      <c r="J21" s="1"/>
      <c r="K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x14ac:dyDescent="0.3">
      <c r="A22" s="2">
        <f>'Data Input'!A19</f>
        <v>44439</v>
      </c>
      <c r="B22" s="1">
        <f>C21</f>
        <v>6259540</v>
      </c>
      <c r="C22" s="1">
        <f>'Data Input'!O19</f>
        <v>6360140</v>
      </c>
      <c r="D22" s="1">
        <f>IF(C22-B22&gt;0,C22-B22,0)</f>
        <v>100600</v>
      </c>
      <c r="E22" s="1">
        <f t="shared" si="4"/>
        <v>7</v>
      </c>
      <c r="F22" s="1">
        <f>D22/E22</f>
        <v>14371.428571428571</v>
      </c>
      <c r="G22" s="1"/>
      <c r="H22" s="1"/>
      <c r="I22" s="1"/>
      <c r="J22" s="1"/>
      <c r="K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6" customHeight="1" x14ac:dyDescent="0.3">
      <c r="A23" s="2">
        <f>'Data Input'!A20</f>
        <v>44446</v>
      </c>
      <c r="B23" s="1">
        <f>C22</f>
        <v>6360140</v>
      </c>
      <c r="C23" s="1">
        <f>'Data Input'!O20</f>
        <v>6461940</v>
      </c>
      <c r="D23" s="1">
        <f>IF(C23-B23&gt;0,C23-B23,0)</f>
        <v>101800</v>
      </c>
      <c r="E23" s="1">
        <f t="shared" si="4"/>
        <v>7</v>
      </c>
      <c r="F23" s="1">
        <f>D23/E23</f>
        <v>14542.857142857143</v>
      </c>
      <c r="I23" s="1"/>
      <c r="J23" s="1"/>
      <c r="K23" s="1"/>
      <c r="L23" t="s">
        <v>11</v>
      </c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x14ac:dyDescent="0.3">
      <c r="A24" s="2">
        <f>'Data Input'!A57</f>
        <v>44607</v>
      </c>
      <c r="B24" s="1">
        <f>C23</f>
        <v>6461940</v>
      </c>
      <c r="C24" s="1">
        <f>'Data Input'!O57</f>
        <v>8188720</v>
      </c>
      <c r="D24" s="1">
        <f>IF(C24-B24&gt;0,C24-B24,0)</f>
        <v>1726780</v>
      </c>
      <c r="E24" s="1">
        <f t="shared" si="4"/>
        <v>161</v>
      </c>
      <c r="F24" s="1">
        <f>D24/E24</f>
        <v>10725.341614906833</v>
      </c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x14ac:dyDescent="0.3">
      <c r="A25" s="2">
        <f>'Data Input'!A58</f>
        <v>44614</v>
      </c>
      <c r="B25" s="1">
        <f t="shared" ref="B25:B75" si="5">C24</f>
        <v>8188720</v>
      </c>
      <c r="C25" s="1">
        <f>'Data Input'!O58</f>
        <v>8224910</v>
      </c>
      <c r="D25" s="1">
        <f t="shared" ref="D25:D75" si="6">IF(C25-B25&gt;0,C25-B25,0)</f>
        <v>36190</v>
      </c>
      <c r="E25" s="1">
        <f t="shared" ref="E25:E75" si="7">A25-A24</f>
        <v>7</v>
      </c>
      <c r="F25" s="1">
        <f t="shared" ref="F25:F75" si="8">D25/E25</f>
        <v>5170</v>
      </c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x14ac:dyDescent="0.3">
      <c r="A26" s="2">
        <f>'Data Input'!A59</f>
        <v>44572</v>
      </c>
      <c r="B26" s="1">
        <f t="shared" si="5"/>
        <v>8224910</v>
      </c>
      <c r="C26" s="1">
        <f>'Data Input'!O59</f>
        <v>7850890</v>
      </c>
      <c r="D26" s="1">
        <f t="shared" si="6"/>
        <v>0</v>
      </c>
      <c r="E26" s="1">
        <f t="shared" si="7"/>
        <v>-42</v>
      </c>
      <c r="F26" s="1">
        <f t="shared" si="8"/>
        <v>0</v>
      </c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x14ac:dyDescent="0.3">
      <c r="A27" s="2">
        <f>'Data Input'!A60</f>
        <v>44586</v>
      </c>
      <c r="B27" s="1">
        <f t="shared" si="5"/>
        <v>7850890</v>
      </c>
      <c r="C27" s="1">
        <f>'Data Input'!O60</f>
        <v>7980200</v>
      </c>
      <c r="D27" s="1">
        <f t="shared" si="6"/>
        <v>129310</v>
      </c>
      <c r="E27" s="1">
        <f t="shared" si="7"/>
        <v>14</v>
      </c>
      <c r="F27" s="1">
        <f t="shared" si="8"/>
        <v>9236.4285714285706</v>
      </c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x14ac:dyDescent="0.3">
      <c r="A28" s="2">
        <f>'Data Input'!A61</f>
        <v>44594</v>
      </c>
      <c r="B28" s="1">
        <f t="shared" si="5"/>
        <v>7980200</v>
      </c>
      <c r="C28" s="1">
        <f>'Data Input'!O61</f>
        <v>8054080</v>
      </c>
      <c r="D28" s="1">
        <f t="shared" si="6"/>
        <v>73880</v>
      </c>
      <c r="E28" s="1">
        <f t="shared" si="7"/>
        <v>8</v>
      </c>
      <c r="F28" s="1">
        <f t="shared" si="8"/>
        <v>9235</v>
      </c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x14ac:dyDescent="0.3">
      <c r="A29" s="2">
        <f>'Data Input'!A62</f>
        <v>44600</v>
      </c>
      <c r="B29" s="1">
        <f t="shared" si="5"/>
        <v>8054080</v>
      </c>
      <c r="C29" s="1">
        <f>'Data Input'!O62</f>
        <v>8103040</v>
      </c>
      <c r="D29" s="1">
        <f t="shared" si="6"/>
        <v>48960</v>
      </c>
      <c r="E29" s="1">
        <f t="shared" si="7"/>
        <v>6</v>
      </c>
      <c r="F29" s="1">
        <f t="shared" si="8"/>
        <v>8160</v>
      </c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x14ac:dyDescent="0.3">
      <c r="A30" s="2">
        <f>'Data Input'!A63</f>
        <v>44607</v>
      </c>
      <c r="B30" s="1">
        <f t="shared" si="5"/>
        <v>8103040</v>
      </c>
      <c r="C30" s="1">
        <f>'Data Input'!O63</f>
        <v>8188720</v>
      </c>
      <c r="D30" s="1">
        <f t="shared" si="6"/>
        <v>85680</v>
      </c>
      <c r="E30" s="1">
        <f t="shared" si="7"/>
        <v>7</v>
      </c>
      <c r="F30" s="1">
        <f t="shared" si="8"/>
        <v>12240</v>
      </c>
    </row>
    <row r="31" spans="1:26" x14ac:dyDescent="0.3">
      <c r="A31" s="2">
        <f>'Data Input'!A64</f>
        <v>44614</v>
      </c>
      <c r="B31" s="1">
        <f t="shared" si="5"/>
        <v>8188720</v>
      </c>
      <c r="C31" s="1">
        <f>'Data Input'!O64</f>
        <v>8224910</v>
      </c>
      <c r="D31" s="1">
        <f t="shared" si="6"/>
        <v>36190</v>
      </c>
      <c r="E31" s="1">
        <f t="shared" si="7"/>
        <v>7</v>
      </c>
      <c r="F31" s="1">
        <f t="shared" si="8"/>
        <v>5170</v>
      </c>
    </row>
    <row r="32" spans="1:26" x14ac:dyDescent="0.3">
      <c r="A32" s="2">
        <f>'Data Input'!A65</f>
        <v>44621</v>
      </c>
      <c r="B32" s="1">
        <f t="shared" si="5"/>
        <v>8224910</v>
      </c>
      <c r="C32" s="1">
        <f>'Data Input'!O65</f>
        <v>8273500</v>
      </c>
      <c r="D32" s="1">
        <f t="shared" si="6"/>
        <v>48590</v>
      </c>
      <c r="E32" s="1">
        <f t="shared" si="7"/>
        <v>7</v>
      </c>
      <c r="F32" s="1">
        <f t="shared" si="8"/>
        <v>6941.4285714285716</v>
      </c>
    </row>
    <row r="33" spans="1:6" x14ac:dyDescent="0.3">
      <c r="A33" s="2">
        <f>'Data Input'!A66</f>
        <v>44628</v>
      </c>
      <c r="B33" s="1">
        <f t="shared" si="5"/>
        <v>8273500</v>
      </c>
      <c r="C33" s="1">
        <f>'Data Input'!O66</f>
        <v>8335110</v>
      </c>
      <c r="D33" s="1">
        <f t="shared" si="6"/>
        <v>61610</v>
      </c>
      <c r="E33" s="1">
        <f t="shared" si="7"/>
        <v>7</v>
      </c>
      <c r="F33" s="1">
        <f t="shared" si="8"/>
        <v>8801.4285714285706</v>
      </c>
    </row>
    <row r="34" spans="1:6" x14ac:dyDescent="0.3">
      <c r="A34" s="2">
        <f>'Data Input'!A67</f>
        <v>44635</v>
      </c>
      <c r="B34" s="1">
        <f t="shared" si="5"/>
        <v>8335110</v>
      </c>
      <c r="C34" s="1">
        <f>'Data Input'!O67</f>
        <v>8401740</v>
      </c>
      <c r="D34" s="1">
        <f t="shared" si="6"/>
        <v>66630</v>
      </c>
      <c r="E34" s="1">
        <f t="shared" si="7"/>
        <v>7</v>
      </c>
      <c r="F34" s="1">
        <f t="shared" si="8"/>
        <v>9518.5714285714294</v>
      </c>
    </row>
    <row r="35" spans="1:6" x14ac:dyDescent="0.3">
      <c r="A35" s="2">
        <f>'Data Input'!A68</f>
        <v>44642</v>
      </c>
      <c r="B35" s="1">
        <f t="shared" si="5"/>
        <v>8401740</v>
      </c>
      <c r="C35" s="1">
        <f>'Data Input'!O68</f>
        <v>8485420</v>
      </c>
      <c r="D35" s="1">
        <f t="shared" si="6"/>
        <v>83680</v>
      </c>
      <c r="E35" s="1">
        <f t="shared" si="7"/>
        <v>7</v>
      </c>
      <c r="F35" s="1">
        <f t="shared" si="8"/>
        <v>11954.285714285714</v>
      </c>
    </row>
    <row r="36" spans="1:6" x14ac:dyDescent="0.3">
      <c r="A36" s="2">
        <f>'Data Input'!A69</f>
        <v>44649</v>
      </c>
      <c r="B36" s="1">
        <f t="shared" si="5"/>
        <v>8485420</v>
      </c>
      <c r="C36" s="1">
        <f>'Data Input'!O69</f>
        <v>8549300</v>
      </c>
      <c r="D36" s="1">
        <f t="shared" si="6"/>
        <v>63880</v>
      </c>
      <c r="E36" s="1">
        <f t="shared" si="7"/>
        <v>7</v>
      </c>
      <c r="F36" s="1">
        <f t="shared" si="8"/>
        <v>9125.7142857142862</v>
      </c>
    </row>
    <row r="37" spans="1:6" x14ac:dyDescent="0.3">
      <c r="A37" s="2">
        <f>'Data Input'!A70</f>
        <v>44656</v>
      </c>
      <c r="B37" s="1">
        <f t="shared" si="5"/>
        <v>8549300</v>
      </c>
      <c r="C37" s="1">
        <f>'Data Input'!O70</f>
        <v>8607150</v>
      </c>
      <c r="D37" s="1">
        <f t="shared" si="6"/>
        <v>57850</v>
      </c>
      <c r="E37" s="1">
        <f t="shared" si="7"/>
        <v>7</v>
      </c>
      <c r="F37" s="1">
        <f t="shared" si="8"/>
        <v>8264.2857142857138</v>
      </c>
    </row>
    <row r="38" spans="1:6" x14ac:dyDescent="0.3">
      <c r="A38" s="2">
        <f>'Data Input'!A71</f>
        <v>44663</v>
      </c>
      <c r="B38" s="1">
        <f t="shared" si="5"/>
        <v>8607150</v>
      </c>
      <c r="C38" s="1">
        <f>'Data Input'!O71</f>
        <v>8703780</v>
      </c>
      <c r="D38" s="1">
        <f t="shared" si="6"/>
        <v>96630</v>
      </c>
      <c r="E38" s="1">
        <f t="shared" si="7"/>
        <v>7</v>
      </c>
      <c r="F38" s="1">
        <f t="shared" si="8"/>
        <v>13804.285714285714</v>
      </c>
    </row>
    <row r="39" spans="1:6" x14ac:dyDescent="0.3">
      <c r="A39" s="2">
        <f>'Data Input'!A72</f>
        <v>44670</v>
      </c>
      <c r="B39" s="1">
        <f t="shared" si="5"/>
        <v>8703780</v>
      </c>
      <c r="C39" s="1">
        <f>'Data Input'!O72</f>
        <v>8753210</v>
      </c>
      <c r="D39" s="1">
        <f t="shared" si="6"/>
        <v>49430</v>
      </c>
      <c r="E39" s="1">
        <f t="shared" si="7"/>
        <v>7</v>
      </c>
      <c r="F39" s="1">
        <f t="shared" si="8"/>
        <v>7061.4285714285716</v>
      </c>
    </row>
    <row r="40" spans="1:6" x14ac:dyDescent="0.3">
      <c r="A40" s="2">
        <f>'Data Input'!A73</f>
        <v>44677</v>
      </c>
      <c r="B40" s="1">
        <f t="shared" si="5"/>
        <v>8753210</v>
      </c>
      <c r="C40" s="1">
        <f>'Data Input'!O73</f>
        <v>8822800</v>
      </c>
      <c r="D40" s="1">
        <f t="shared" si="6"/>
        <v>69590</v>
      </c>
      <c r="E40" s="1">
        <f t="shared" si="7"/>
        <v>7</v>
      </c>
      <c r="F40" s="1">
        <f t="shared" si="8"/>
        <v>9941.4285714285706</v>
      </c>
    </row>
    <row r="41" spans="1:6" x14ac:dyDescent="0.3">
      <c r="A41" s="2">
        <f>'Data Input'!A74</f>
        <v>44684</v>
      </c>
      <c r="B41" s="1">
        <f t="shared" si="5"/>
        <v>8822800</v>
      </c>
      <c r="C41" s="1">
        <f>'Data Input'!O74</f>
        <v>8903500</v>
      </c>
      <c r="D41" s="1">
        <f t="shared" si="6"/>
        <v>80700</v>
      </c>
      <c r="E41" s="1">
        <f t="shared" si="7"/>
        <v>7</v>
      </c>
      <c r="F41" s="1">
        <f t="shared" si="8"/>
        <v>11528.571428571429</v>
      </c>
    </row>
    <row r="42" spans="1:6" x14ac:dyDescent="0.3">
      <c r="A42" s="2">
        <f>'Data Input'!A75</f>
        <v>44691</v>
      </c>
      <c r="B42" s="1">
        <f t="shared" si="5"/>
        <v>8903500</v>
      </c>
      <c r="C42" s="1">
        <f>'Data Input'!O75</f>
        <v>8977430</v>
      </c>
      <c r="D42" s="1">
        <f t="shared" si="6"/>
        <v>73930</v>
      </c>
      <c r="E42" s="1">
        <f t="shared" si="7"/>
        <v>7</v>
      </c>
      <c r="F42" s="1">
        <f t="shared" si="8"/>
        <v>10561.428571428571</v>
      </c>
    </row>
    <row r="43" spans="1:6" x14ac:dyDescent="0.3">
      <c r="A43" s="2">
        <f>'Data Input'!A76</f>
        <v>44698</v>
      </c>
      <c r="B43" s="1">
        <f t="shared" si="5"/>
        <v>8977430</v>
      </c>
      <c r="C43" s="1">
        <f>'Data Input'!O76</f>
        <v>9044600</v>
      </c>
      <c r="D43" s="1">
        <f t="shared" si="6"/>
        <v>67170</v>
      </c>
      <c r="E43" s="1">
        <f t="shared" si="7"/>
        <v>7</v>
      </c>
      <c r="F43" s="1">
        <f t="shared" si="8"/>
        <v>9595.7142857142862</v>
      </c>
    </row>
    <row r="44" spans="1:6" x14ac:dyDescent="0.3">
      <c r="A44" s="2">
        <f>'Data Input'!A77</f>
        <v>44705</v>
      </c>
      <c r="B44" s="1">
        <f t="shared" si="5"/>
        <v>9044600</v>
      </c>
      <c r="C44" s="1">
        <f>'Data Input'!O77</f>
        <v>9078040</v>
      </c>
      <c r="D44" s="1">
        <f t="shared" si="6"/>
        <v>33440</v>
      </c>
      <c r="E44" s="1">
        <f t="shared" si="7"/>
        <v>7</v>
      </c>
      <c r="F44" s="1">
        <f t="shared" si="8"/>
        <v>4777.1428571428569</v>
      </c>
    </row>
    <row r="45" spans="1:6" x14ac:dyDescent="0.3">
      <c r="A45" s="2">
        <f>'Data Input'!A78</f>
        <v>44712</v>
      </c>
      <c r="B45" s="1">
        <f t="shared" si="5"/>
        <v>9078040</v>
      </c>
      <c r="C45" s="1">
        <f>'Data Input'!O78</f>
        <v>9129450</v>
      </c>
      <c r="D45" s="1">
        <f t="shared" si="6"/>
        <v>51410</v>
      </c>
      <c r="E45" s="1">
        <f t="shared" si="7"/>
        <v>7</v>
      </c>
      <c r="F45" s="1">
        <f t="shared" si="8"/>
        <v>7344.2857142857147</v>
      </c>
    </row>
    <row r="46" spans="1:6" x14ac:dyDescent="0.3">
      <c r="A46" s="2">
        <f>'Data Input'!A79</f>
        <v>44719</v>
      </c>
      <c r="B46" s="1">
        <f t="shared" si="5"/>
        <v>9129450</v>
      </c>
      <c r="C46" s="1">
        <f>'Data Input'!O79</f>
        <v>9234000</v>
      </c>
      <c r="D46" s="1">
        <f t="shared" si="6"/>
        <v>104550</v>
      </c>
      <c r="E46" s="1">
        <f t="shared" si="7"/>
        <v>7</v>
      </c>
      <c r="F46" s="1">
        <f t="shared" si="8"/>
        <v>14935.714285714286</v>
      </c>
    </row>
    <row r="47" spans="1:6" x14ac:dyDescent="0.3">
      <c r="A47" s="2">
        <f>'Data Input'!A80</f>
        <v>44726</v>
      </c>
      <c r="B47" s="1">
        <f t="shared" si="5"/>
        <v>9234000</v>
      </c>
      <c r="C47" s="1">
        <f>'Data Input'!O80</f>
        <v>9357070</v>
      </c>
      <c r="D47" s="1">
        <f t="shared" si="6"/>
        <v>123070</v>
      </c>
      <c r="E47" s="1">
        <f t="shared" si="7"/>
        <v>7</v>
      </c>
      <c r="F47" s="1">
        <f t="shared" si="8"/>
        <v>17581.428571428572</v>
      </c>
    </row>
    <row r="48" spans="1:6" x14ac:dyDescent="0.3">
      <c r="A48" s="2">
        <f>'Data Input'!A81</f>
        <v>44733</v>
      </c>
      <c r="B48" s="1">
        <f t="shared" si="5"/>
        <v>9357070</v>
      </c>
      <c r="C48" s="1">
        <f>'Data Input'!O81</f>
        <v>9373500</v>
      </c>
      <c r="D48" s="1">
        <f t="shared" si="6"/>
        <v>16430</v>
      </c>
      <c r="E48" s="1">
        <f t="shared" si="7"/>
        <v>7</v>
      </c>
      <c r="F48" s="1">
        <f t="shared" si="8"/>
        <v>2347.1428571428573</v>
      </c>
    </row>
    <row r="49" spans="1:6" x14ac:dyDescent="0.3">
      <c r="A49" s="2">
        <f>'Data Input'!A82</f>
        <v>44740</v>
      </c>
      <c r="B49" s="1">
        <f t="shared" si="5"/>
        <v>9373500</v>
      </c>
      <c r="C49" s="1">
        <f>'Data Input'!O82</f>
        <v>9583560</v>
      </c>
      <c r="D49" s="1">
        <f t="shared" si="6"/>
        <v>210060</v>
      </c>
      <c r="E49" s="1">
        <f t="shared" si="7"/>
        <v>7</v>
      </c>
      <c r="F49" s="1">
        <f t="shared" si="8"/>
        <v>30008.571428571428</v>
      </c>
    </row>
    <row r="50" spans="1:6" x14ac:dyDescent="0.3">
      <c r="A50" s="2">
        <f>'Data Input'!A83</f>
        <v>44747</v>
      </c>
      <c r="B50" s="1">
        <f t="shared" si="5"/>
        <v>9583560</v>
      </c>
      <c r="C50" s="1">
        <f>'Data Input'!O83</f>
        <v>9703530</v>
      </c>
      <c r="D50" s="1">
        <f t="shared" si="6"/>
        <v>119970</v>
      </c>
      <c r="E50" s="1">
        <f t="shared" si="7"/>
        <v>7</v>
      </c>
      <c r="F50" s="1">
        <f t="shared" si="8"/>
        <v>17138.571428571428</v>
      </c>
    </row>
    <row r="51" spans="1:6" x14ac:dyDescent="0.3">
      <c r="A51" s="2">
        <f>'Data Input'!A84</f>
        <v>44754</v>
      </c>
      <c r="B51" s="1">
        <f t="shared" si="5"/>
        <v>9703530</v>
      </c>
      <c r="C51" s="1">
        <f>'Data Input'!O84</f>
        <v>9819740</v>
      </c>
      <c r="D51" s="1">
        <f t="shared" si="6"/>
        <v>116210</v>
      </c>
      <c r="E51" s="1">
        <f t="shared" si="7"/>
        <v>7</v>
      </c>
      <c r="F51" s="1">
        <f t="shared" si="8"/>
        <v>16601.428571428572</v>
      </c>
    </row>
    <row r="52" spans="1:6" x14ac:dyDescent="0.3">
      <c r="A52" s="2">
        <f>'Data Input'!A85</f>
        <v>44761</v>
      </c>
      <c r="B52" s="1">
        <f t="shared" si="5"/>
        <v>9819740</v>
      </c>
      <c r="C52" s="1">
        <f>'Data Input'!O85</f>
        <v>9841600</v>
      </c>
      <c r="D52" s="1">
        <f t="shared" si="6"/>
        <v>21860</v>
      </c>
      <c r="E52" s="1">
        <f t="shared" si="7"/>
        <v>7</v>
      </c>
      <c r="F52" s="1">
        <f t="shared" si="8"/>
        <v>3122.8571428571427</v>
      </c>
    </row>
    <row r="53" spans="1:6" x14ac:dyDescent="0.3">
      <c r="A53" s="2">
        <f>'Data Input'!A86</f>
        <v>44768</v>
      </c>
      <c r="B53" s="1">
        <f t="shared" si="5"/>
        <v>9841600</v>
      </c>
      <c r="C53" s="1">
        <f>'Data Input'!O86</f>
        <v>9841500</v>
      </c>
      <c r="D53" s="1">
        <f t="shared" si="6"/>
        <v>0</v>
      </c>
      <c r="E53" s="1">
        <f t="shared" si="7"/>
        <v>7</v>
      </c>
      <c r="F53" s="1">
        <f t="shared" si="8"/>
        <v>0</v>
      </c>
    </row>
    <row r="54" spans="1:6" x14ac:dyDescent="0.3">
      <c r="A54" s="2">
        <f>'Data Input'!A87</f>
        <v>44775</v>
      </c>
      <c r="B54" s="1">
        <f t="shared" si="5"/>
        <v>9841500</v>
      </c>
      <c r="C54" s="1">
        <f>'Data Input'!O87</f>
        <v>9841500</v>
      </c>
      <c r="D54" s="1">
        <f t="shared" si="6"/>
        <v>0</v>
      </c>
      <c r="E54" s="1">
        <f t="shared" si="7"/>
        <v>7</v>
      </c>
      <c r="F54" s="1">
        <f t="shared" si="8"/>
        <v>0</v>
      </c>
    </row>
    <row r="55" spans="1:6" x14ac:dyDescent="0.3">
      <c r="A55" s="2">
        <f>'Data Input'!A88</f>
        <v>44782</v>
      </c>
      <c r="B55" s="1">
        <f t="shared" si="5"/>
        <v>9841500</v>
      </c>
      <c r="C55" s="1">
        <f>'Data Input'!O88</f>
        <v>77100</v>
      </c>
      <c r="D55" s="1">
        <f t="shared" si="6"/>
        <v>0</v>
      </c>
      <c r="E55" s="1">
        <f t="shared" si="7"/>
        <v>7</v>
      </c>
      <c r="F55" s="1">
        <f t="shared" si="8"/>
        <v>0</v>
      </c>
    </row>
    <row r="56" spans="1:6" x14ac:dyDescent="0.3">
      <c r="A56" s="2">
        <f>'Data Input'!A89</f>
        <v>44789</v>
      </c>
      <c r="B56" s="1">
        <f t="shared" si="5"/>
        <v>77100</v>
      </c>
      <c r="C56" s="1">
        <f>'Data Input'!O89</f>
        <v>191000</v>
      </c>
      <c r="D56" s="1">
        <f t="shared" si="6"/>
        <v>113900</v>
      </c>
      <c r="E56" s="1">
        <f t="shared" si="7"/>
        <v>7</v>
      </c>
      <c r="F56" s="1">
        <f t="shared" si="8"/>
        <v>16271.428571428571</v>
      </c>
    </row>
    <row r="57" spans="1:6" x14ac:dyDescent="0.3">
      <c r="A57" s="2">
        <f>'Data Input'!A90</f>
        <v>44796</v>
      </c>
      <c r="B57" s="1">
        <f t="shared" si="5"/>
        <v>191000</v>
      </c>
      <c r="C57" s="1">
        <f>'Data Input'!O90</f>
        <v>376640</v>
      </c>
      <c r="D57" s="1">
        <f t="shared" si="6"/>
        <v>185640</v>
      </c>
      <c r="E57" s="1">
        <f t="shared" si="7"/>
        <v>7</v>
      </c>
      <c r="F57" s="1">
        <f t="shared" si="8"/>
        <v>26520</v>
      </c>
    </row>
    <row r="58" spans="1:6" x14ac:dyDescent="0.3">
      <c r="A58" s="2">
        <f>'Data Input'!A91</f>
        <v>44803</v>
      </c>
      <c r="B58" s="1">
        <f t="shared" si="5"/>
        <v>376640</v>
      </c>
      <c r="C58" s="1">
        <f>'Data Input'!O91</f>
        <v>529190</v>
      </c>
      <c r="D58" s="1">
        <f t="shared" si="6"/>
        <v>152550</v>
      </c>
      <c r="E58" s="1">
        <f t="shared" si="7"/>
        <v>7</v>
      </c>
      <c r="F58" s="1">
        <f t="shared" si="8"/>
        <v>21792.857142857141</v>
      </c>
    </row>
    <row r="59" spans="1:6" x14ac:dyDescent="0.3">
      <c r="A59" s="2">
        <f>'Data Input'!A92</f>
        <v>44810</v>
      </c>
      <c r="B59" s="1">
        <f t="shared" si="5"/>
        <v>529190</v>
      </c>
      <c r="C59" s="1">
        <f>'Data Input'!O92</f>
        <v>570330</v>
      </c>
      <c r="D59" s="1">
        <f t="shared" si="6"/>
        <v>41140</v>
      </c>
      <c r="E59" s="1">
        <f t="shared" si="7"/>
        <v>7</v>
      </c>
      <c r="F59" s="1">
        <f t="shared" si="8"/>
        <v>5877.1428571428569</v>
      </c>
    </row>
    <row r="60" spans="1:6" x14ac:dyDescent="0.3">
      <c r="A60" s="2">
        <f>'Data Input'!A93</f>
        <v>44817</v>
      </c>
      <c r="B60" s="1">
        <f t="shared" si="5"/>
        <v>570330</v>
      </c>
      <c r="C60" s="1">
        <f>'Data Input'!O93</f>
        <v>728240</v>
      </c>
      <c r="D60" s="1">
        <f t="shared" si="6"/>
        <v>157910</v>
      </c>
      <c r="E60" s="1">
        <f t="shared" si="7"/>
        <v>7</v>
      </c>
      <c r="F60" s="1">
        <f t="shared" si="8"/>
        <v>22558.571428571428</v>
      </c>
    </row>
    <row r="61" spans="1:6" x14ac:dyDescent="0.3">
      <c r="A61" s="2" t="e">
        <f>'Data Input'!#REF!</f>
        <v>#REF!</v>
      </c>
      <c r="B61" s="1">
        <f t="shared" si="5"/>
        <v>728240</v>
      </c>
      <c r="C61" s="1">
        <f>'Data Input'!L94</f>
        <v>9837010</v>
      </c>
      <c r="D61" s="1">
        <f t="shared" si="6"/>
        <v>9108770</v>
      </c>
      <c r="E61" s="1" t="e">
        <f t="shared" si="7"/>
        <v>#REF!</v>
      </c>
      <c r="F61" s="1" t="e">
        <f t="shared" si="8"/>
        <v>#REF!</v>
      </c>
    </row>
    <row r="62" spans="1:6" x14ac:dyDescent="0.3">
      <c r="A62" s="2">
        <f>'Data Input'!A95</f>
        <v>44831</v>
      </c>
      <c r="B62" s="1">
        <f t="shared" si="5"/>
        <v>9837010</v>
      </c>
      <c r="C62" s="1">
        <f>'Data Input'!O95</f>
        <v>1062150</v>
      </c>
      <c r="D62" s="1">
        <f t="shared" si="6"/>
        <v>0</v>
      </c>
      <c r="E62" s="1" t="e">
        <f t="shared" si="7"/>
        <v>#REF!</v>
      </c>
      <c r="F62" s="1" t="e">
        <f t="shared" si="8"/>
        <v>#REF!</v>
      </c>
    </row>
    <row r="63" spans="1:6" x14ac:dyDescent="0.3">
      <c r="A63" s="2">
        <f>'Data Input'!A96</f>
        <v>44838</v>
      </c>
      <c r="B63" s="1">
        <f t="shared" si="5"/>
        <v>1062150</v>
      </c>
      <c r="C63" s="1" t="e">
        <f>'Data Input'!#REF!</f>
        <v>#REF!</v>
      </c>
      <c r="D63" s="1" t="e">
        <f t="shared" si="6"/>
        <v>#REF!</v>
      </c>
      <c r="E63" s="1">
        <f t="shared" si="7"/>
        <v>7</v>
      </c>
      <c r="F63" s="1" t="e">
        <f t="shared" si="8"/>
        <v>#REF!</v>
      </c>
    </row>
    <row r="64" spans="1:6" x14ac:dyDescent="0.3">
      <c r="A64" s="2">
        <f>'Data Input'!A97</f>
        <v>44845</v>
      </c>
      <c r="B64" s="1" t="e">
        <f t="shared" si="5"/>
        <v>#REF!</v>
      </c>
      <c r="C64" s="1" t="e">
        <f>'Data Input'!#REF!</f>
        <v>#REF!</v>
      </c>
      <c r="D64" s="1" t="e">
        <f t="shared" si="6"/>
        <v>#REF!</v>
      </c>
      <c r="E64" s="1">
        <f t="shared" si="7"/>
        <v>7</v>
      </c>
      <c r="F64" s="1" t="e">
        <f t="shared" si="8"/>
        <v>#REF!</v>
      </c>
    </row>
    <row r="65" spans="1:6" x14ac:dyDescent="0.3">
      <c r="A65" s="2" t="e">
        <f>'Data Input'!#REF!</f>
        <v>#REF!</v>
      </c>
      <c r="B65" s="1" t="e">
        <f t="shared" si="5"/>
        <v>#REF!</v>
      </c>
      <c r="C65" s="1">
        <f>'Data Input'!T97</f>
        <v>5800385</v>
      </c>
      <c r="D65" s="1" t="e">
        <f t="shared" si="6"/>
        <v>#REF!</v>
      </c>
      <c r="E65" s="1" t="e">
        <f t="shared" si="7"/>
        <v>#REF!</v>
      </c>
      <c r="F65" s="1" t="e">
        <f t="shared" si="8"/>
        <v>#REF!</v>
      </c>
    </row>
    <row r="66" spans="1:6" x14ac:dyDescent="0.3">
      <c r="A66" s="2" t="e">
        <f>'Data Input'!#REF!</f>
        <v>#REF!</v>
      </c>
      <c r="B66" s="1">
        <f t="shared" si="5"/>
        <v>5800385</v>
      </c>
      <c r="C66" s="1" t="e">
        <f>'Data Input'!#REF!</f>
        <v>#REF!</v>
      </c>
      <c r="D66" s="1" t="e">
        <f t="shared" si="6"/>
        <v>#REF!</v>
      </c>
      <c r="E66" s="1" t="e">
        <f t="shared" si="7"/>
        <v>#REF!</v>
      </c>
      <c r="F66" s="1" t="e">
        <f t="shared" si="8"/>
        <v>#REF!</v>
      </c>
    </row>
    <row r="67" spans="1:6" x14ac:dyDescent="0.3">
      <c r="A67" s="2">
        <f>'Data Input'!A100</f>
        <v>44866</v>
      </c>
      <c r="B67" s="1" t="e">
        <f t="shared" si="5"/>
        <v>#REF!</v>
      </c>
      <c r="C67" s="1">
        <f>'Data Input'!O100</f>
        <v>1710820</v>
      </c>
      <c r="D67" s="1" t="e">
        <f t="shared" si="6"/>
        <v>#REF!</v>
      </c>
      <c r="E67" s="1" t="e">
        <f t="shared" si="7"/>
        <v>#REF!</v>
      </c>
      <c r="F67" s="1" t="e">
        <f t="shared" si="8"/>
        <v>#REF!</v>
      </c>
    </row>
    <row r="68" spans="1:6" x14ac:dyDescent="0.3">
      <c r="A68" s="2">
        <f>'Data Input'!A101</f>
        <v>44873</v>
      </c>
      <c r="B68" s="1">
        <f t="shared" si="5"/>
        <v>1710820</v>
      </c>
      <c r="C68" s="1">
        <f>'Data Input'!O101</f>
        <v>1840510</v>
      </c>
      <c r="D68" s="1">
        <f t="shared" si="6"/>
        <v>129690</v>
      </c>
      <c r="E68" s="1">
        <f t="shared" si="7"/>
        <v>7</v>
      </c>
      <c r="F68" s="1">
        <f t="shared" si="8"/>
        <v>18527.142857142859</v>
      </c>
    </row>
    <row r="69" spans="1:6" x14ac:dyDescent="0.3">
      <c r="A69" s="2">
        <f>'Data Input'!A102</f>
        <v>44880</v>
      </c>
      <c r="B69" s="1">
        <f t="shared" si="5"/>
        <v>1840510</v>
      </c>
      <c r="C69" s="1">
        <f>'Data Input'!O102</f>
        <v>1996910</v>
      </c>
      <c r="D69" s="1">
        <f t="shared" si="6"/>
        <v>156400</v>
      </c>
      <c r="E69" s="1">
        <f t="shared" si="7"/>
        <v>7</v>
      </c>
      <c r="F69" s="1">
        <f t="shared" si="8"/>
        <v>22342.857142857141</v>
      </c>
    </row>
    <row r="70" spans="1:6" x14ac:dyDescent="0.3">
      <c r="A70" s="2">
        <f>'Data Input'!A103</f>
        <v>44887</v>
      </c>
      <c r="B70" s="1">
        <f t="shared" si="5"/>
        <v>1996910</v>
      </c>
      <c r="C70" s="1">
        <f>'Data Input'!O103</f>
        <v>2120645</v>
      </c>
      <c r="D70" s="1">
        <f t="shared" si="6"/>
        <v>123735</v>
      </c>
      <c r="E70" s="1">
        <f t="shared" si="7"/>
        <v>7</v>
      </c>
      <c r="F70" s="1">
        <f t="shared" si="8"/>
        <v>17676.428571428572</v>
      </c>
    </row>
    <row r="71" spans="1:6" x14ac:dyDescent="0.3">
      <c r="A71" s="2">
        <f>'Data Input'!A104</f>
        <v>44894</v>
      </c>
      <c r="B71" s="1">
        <f t="shared" si="5"/>
        <v>2120645</v>
      </c>
      <c r="C71" s="1">
        <f>'Data Input'!O104</f>
        <v>2220820</v>
      </c>
      <c r="D71" s="1">
        <f t="shared" si="6"/>
        <v>100175</v>
      </c>
      <c r="E71" s="1">
        <f t="shared" si="7"/>
        <v>7</v>
      </c>
      <c r="F71" s="1">
        <f t="shared" si="8"/>
        <v>14310.714285714286</v>
      </c>
    </row>
    <row r="72" spans="1:6" x14ac:dyDescent="0.3">
      <c r="A72" s="2">
        <f>'Data Input'!A105</f>
        <v>44901</v>
      </c>
      <c r="B72" s="1">
        <f t="shared" si="5"/>
        <v>2220820</v>
      </c>
      <c r="C72" s="1">
        <f>'Data Input'!O105</f>
        <v>2312987</v>
      </c>
      <c r="D72" s="1">
        <f t="shared" si="6"/>
        <v>92167</v>
      </c>
      <c r="E72" s="1">
        <f t="shared" si="7"/>
        <v>7</v>
      </c>
      <c r="F72" s="1">
        <f t="shared" si="8"/>
        <v>13166.714285714286</v>
      </c>
    </row>
    <row r="73" spans="1:6" x14ac:dyDescent="0.3">
      <c r="A73" s="2">
        <f>'Data Input'!A106</f>
        <v>44908</v>
      </c>
      <c r="B73" s="1">
        <f t="shared" si="5"/>
        <v>2312987</v>
      </c>
      <c r="C73" s="1">
        <f>'Data Input'!O106</f>
        <v>2425965</v>
      </c>
      <c r="D73" s="1">
        <f t="shared" si="6"/>
        <v>112978</v>
      </c>
      <c r="E73" s="1">
        <f t="shared" si="7"/>
        <v>7</v>
      </c>
      <c r="F73" s="1">
        <f t="shared" si="8"/>
        <v>16139.714285714286</v>
      </c>
    </row>
    <row r="74" spans="1:6" x14ac:dyDescent="0.3">
      <c r="A74" s="2">
        <f>'Data Input'!A107</f>
        <v>44915</v>
      </c>
      <c r="B74" s="1">
        <f t="shared" si="5"/>
        <v>2425965</v>
      </c>
      <c r="C74" s="1">
        <f>'Data Input'!O107</f>
        <v>2526789</v>
      </c>
      <c r="D74" s="1">
        <f t="shared" si="6"/>
        <v>100824</v>
      </c>
      <c r="E74" s="1">
        <f t="shared" si="7"/>
        <v>7</v>
      </c>
      <c r="F74" s="1">
        <f t="shared" si="8"/>
        <v>14403.428571428571</v>
      </c>
    </row>
    <row r="75" spans="1:6" x14ac:dyDescent="0.3">
      <c r="A75" s="2">
        <f>'Data Input'!A108</f>
        <v>44922</v>
      </c>
      <c r="B75" s="1">
        <f t="shared" si="5"/>
        <v>2526789</v>
      </c>
      <c r="C75" s="1">
        <f>'Data Input'!O108</f>
        <v>2769290</v>
      </c>
      <c r="D75" s="1">
        <f t="shared" si="6"/>
        <v>242501</v>
      </c>
      <c r="E75" s="1">
        <f t="shared" si="7"/>
        <v>7</v>
      </c>
      <c r="F75" s="1">
        <f t="shared" si="8"/>
        <v>34643</v>
      </c>
    </row>
  </sheetData>
  <pageMargins left="0.7" right="0.7" top="0.75" bottom="0.75" header="0.3" footer="0.3"/>
  <pageSetup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0AFBA0-C5BF-4CEF-9707-BBB8FF977F42}">
  <dimension ref="A1:Z76"/>
  <sheetViews>
    <sheetView topLeftCell="A29" workbookViewId="0">
      <selection activeCell="A23" sqref="A23:F75"/>
    </sheetView>
  </sheetViews>
  <sheetFormatPr defaultRowHeight="14.4" x14ac:dyDescent="0.3"/>
  <cols>
    <col min="1" max="1" width="15.5546875" customWidth="1"/>
    <col min="2" max="2" width="13.77734375" customWidth="1"/>
    <col min="3" max="3" width="12.5546875" customWidth="1"/>
    <col min="4" max="4" width="10" customWidth="1"/>
    <col min="5" max="5" width="5.77734375" customWidth="1"/>
    <col min="6" max="6" width="10.21875" customWidth="1"/>
    <col min="7" max="7" width="4.77734375" customWidth="1"/>
    <col min="8" max="8" width="32.77734375" customWidth="1"/>
    <col min="9" max="11" width="15.5546875" customWidth="1"/>
  </cols>
  <sheetData>
    <row r="1" spans="1:12" x14ac:dyDescent="0.3">
      <c r="A1" t="s">
        <v>23</v>
      </c>
      <c r="B1" t="s">
        <v>45</v>
      </c>
      <c r="L1">
        <v>1</v>
      </c>
    </row>
    <row r="2" spans="1:12" x14ac:dyDescent="0.3">
      <c r="A2" t="s">
        <v>4</v>
      </c>
      <c r="B2" t="s">
        <v>32</v>
      </c>
    </row>
    <row r="3" spans="1:12" x14ac:dyDescent="0.3">
      <c r="A3" t="s">
        <v>6</v>
      </c>
      <c r="B3" t="s">
        <v>7</v>
      </c>
    </row>
    <row r="4" spans="1:12" x14ac:dyDescent="0.3">
      <c r="A4" t="s">
        <v>8</v>
      </c>
      <c r="B4" t="s">
        <v>46</v>
      </c>
    </row>
    <row r="5" spans="1:12" x14ac:dyDescent="0.3">
      <c r="B5" t="s">
        <v>14</v>
      </c>
    </row>
    <row r="6" spans="1:12" x14ac:dyDescent="0.3">
      <c r="A6" s="2" t="s">
        <v>2</v>
      </c>
      <c r="B6" t="s">
        <v>12</v>
      </c>
      <c r="C6" t="s">
        <v>13</v>
      </c>
      <c r="D6" t="s">
        <v>9</v>
      </c>
      <c r="E6" t="s">
        <v>1</v>
      </c>
      <c r="F6" t="s">
        <v>10</v>
      </c>
      <c r="H6" t="s">
        <v>0</v>
      </c>
    </row>
    <row r="7" spans="1:12" x14ac:dyDescent="0.3">
      <c r="A7" s="2">
        <f>'Data Input'!A4</f>
        <v>44327</v>
      </c>
      <c r="B7" s="1"/>
      <c r="C7" s="1">
        <f>'Data Input'!P4</f>
        <v>3209460</v>
      </c>
      <c r="D7" s="1"/>
      <c r="E7" s="1"/>
      <c r="F7" s="1"/>
    </row>
    <row r="8" spans="1:12" x14ac:dyDescent="0.3">
      <c r="A8" s="2">
        <f>'Data Input'!A5</f>
        <v>44341</v>
      </c>
      <c r="B8" s="1">
        <f>C7</f>
        <v>3209460</v>
      </c>
      <c r="C8" s="1">
        <f>'Data Input'!P5</f>
        <v>3223280</v>
      </c>
      <c r="D8" s="1">
        <f>IF(C8-B8&gt;0,C8-B8,#N/A)</f>
        <v>13820</v>
      </c>
      <c r="E8" s="1">
        <f>A8-A7</f>
        <v>14</v>
      </c>
      <c r="F8" s="1">
        <f>IF(D8/E8&gt;-1,D8/E8,#N/A)</f>
        <v>987.14285714285711</v>
      </c>
    </row>
    <row r="9" spans="1:12" x14ac:dyDescent="0.3">
      <c r="A9" s="2">
        <f>'Data Input'!A6</f>
        <v>44348</v>
      </c>
      <c r="B9" s="1">
        <f t="shared" ref="B9:B21" si="0">C8</f>
        <v>3223280</v>
      </c>
      <c r="C9" s="1">
        <f>'Data Input'!P6</f>
        <v>3229860</v>
      </c>
      <c r="D9" s="1">
        <f t="shared" ref="D9:D21" si="1">IF(C9-B9&gt;0,C9-B9,0)</f>
        <v>6580</v>
      </c>
      <c r="E9" s="1">
        <f>A9-A8</f>
        <v>7</v>
      </c>
      <c r="F9" s="1">
        <f t="shared" ref="F9:F22" si="2">IF(D9/E9&gt;-1,D9/E9,#N/A)</f>
        <v>940</v>
      </c>
    </row>
    <row r="10" spans="1:12" x14ac:dyDescent="0.3">
      <c r="A10" s="2">
        <f>'Data Input'!A7</f>
        <v>44355</v>
      </c>
      <c r="B10" s="1">
        <f t="shared" si="0"/>
        <v>3229860</v>
      </c>
      <c r="C10" s="1">
        <f>'Data Input'!P7</f>
        <v>3236420</v>
      </c>
      <c r="D10" s="1">
        <f t="shared" si="1"/>
        <v>6560</v>
      </c>
      <c r="E10" s="1">
        <f>A10-A9</f>
        <v>7</v>
      </c>
      <c r="F10" s="1">
        <f t="shared" si="2"/>
        <v>937.14285714285711</v>
      </c>
    </row>
    <row r="11" spans="1:12" x14ac:dyDescent="0.3">
      <c r="A11" s="2">
        <f>'Data Input'!A8</f>
        <v>44362</v>
      </c>
      <c r="B11" s="1">
        <f t="shared" si="0"/>
        <v>3236420</v>
      </c>
      <c r="C11" s="1">
        <f>'Data Input'!P8</f>
        <v>3243020</v>
      </c>
      <c r="D11" s="1">
        <f t="shared" si="1"/>
        <v>6600</v>
      </c>
      <c r="E11" s="1">
        <f>A11-A10</f>
        <v>7</v>
      </c>
      <c r="F11" s="1">
        <f t="shared" si="2"/>
        <v>942.85714285714289</v>
      </c>
    </row>
    <row r="12" spans="1:12" s="2" customFormat="1" x14ac:dyDescent="0.3">
      <c r="A12" s="2">
        <f>'Data Input'!A9</f>
        <v>44369</v>
      </c>
      <c r="B12" s="1">
        <f t="shared" si="0"/>
        <v>3243020</v>
      </c>
      <c r="C12" s="1">
        <f>'Data Input'!P9</f>
        <v>3249420</v>
      </c>
      <c r="D12" s="1">
        <f t="shared" si="1"/>
        <v>6400</v>
      </c>
      <c r="E12" s="1">
        <f t="shared" ref="E12:E18" si="3">A12-A11</f>
        <v>7</v>
      </c>
      <c r="F12" s="1">
        <f t="shared" si="2"/>
        <v>914.28571428571433</v>
      </c>
      <c r="G12"/>
      <c r="H12"/>
      <c r="I12"/>
      <c r="J12"/>
      <c r="K12"/>
    </row>
    <row r="13" spans="1:12" s="2" customFormat="1" x14ac:dyDescent="0.3">
      <c r="A13" s="2">
        <f>'Data Input'!A10</f>
        <v>44376</v>
      </c>
      <c r="B13" s="1">
        <f t="shared" si="0"/>
        <v>3249420</v>
      </c>
      <c r="C13" s="1">
        <f>'Data Input'!P10</f>
        <v>3252350</v>
      </c>
      <c r="D13" s="1">
        <f t="shared" si="1"/>
        <v>2930</v>
      </c>
      <c r="E13" s="1">
        <f t="shared" si="3"/>
        <v>7</v>
      </c>
      <c r="F13" s="1">
        <f t="shared" si="2"/>
        <v>418.57142857142856</v>
      </c>
      <c r="H13"/>
    </row>
    <row r="14" spans="1:12" s="2" customFormat="1" x14ac:dyDescent="0.3">
      <c r="A14" s="2">
        <f>'Data Input'!A11</f>
        <v>44383</v>
      </c>
      <c r="B14" s="1">
        <f t="shared" si="0"/>
        <v>3252350</v>
      </c>
      <c r="C14" s="1">
        <f>'Data Input'!P11</f>
        <v>3252350</v>
      </c>
      <c r="D14" s="1">
        <f t="shared" si="1"/>
        <v>0</v>
      </c>
      <c r="E14" s="1">
        <f t="shared" si="3"/>
        <v>7</v>
      </c>
      <c r="F14" s="1">
        <f t="shared" si="2"/>
        <v>0</v>
      </c>
      <c r="H14"/>
    </row>
    <row r="15" spans="1:12" s="2" customFormat="1" x14ac:dyDescent="0.3">
      <c r="A15" s="2">
        <f>'Data Input'!A12</f>
        <v>44390</v>
      </c>
      <c r="B15" s="1">
        <f t="shared" si="0"/>
        <v>3252350</v>
      </c>
      <c r="C15" s="1">
        <f>'Data Input'!P12</f>
        <v>3265870</v>
      </c>
      <c r="D15" s="1">
        <f t="shared" si="1"/>
        <v>13520</v>
      </c>
      <c r="E15" s="1">
        <f t="shared" si="3"/>
        <v>7</v>
      </c>
      <c r="F15" s="1">
        <f t="shared" si="2"/>
        <v>1931.4285714285713</v>
      </c>
      <c r="H15"/>
    </row>
    <row r="16" spans="1:12" s="2" customFormat="1" x14ac:dyDescent="0.3">
      <c r="A16" s="2">
        <f>'Data Input'!A13</f>
        <v>44397</v>
      </c>
      <c r="B16" s="1">
        <f t="shared" si="0"/>
        <v>3265870</v>
      </c>
      <c r="C16" s="1">
        <f>'Data Input'!P13</f>
        <v>3278890</v>
      </c>
      <c r="D16" s="1">
        <f t="shared" si="1"/>
        <v>13020</v>
      </c>
      <c r="E16" s="1">
        <f t="shared" si="3"/>
        <v>7</v>
      </c>
      <c r="F16" s="1">
        <f t="shared" si="2"/>
        <v>1860</v>
      </c>
      <c r="H16"/>
    </row>
    <row r="17" spans="1:26" s="2" customFormat="1" x14ac:dyDescent="0.3">
      <c r="A17" s="2">
        <f>'Data Input'!A14</f>
        <v>44404</v>
      </c>
      <c r="B17" s="1">
        <f t="shared" si="0"/>
        <v>3278890</v>
      </c>
      <c r="C17" s="1">
        <f>'Data Input'!P14</f>
        <v>3279250</v>
      </c>
      <c r="D17" s="1">
        <f t="shared" si="1"/>
        <v>360</v>
      </c>
      <c r="E17" s="1">
        <f t="shared" si="3"/>
        <v>7</v>
      </c>
      <c r="F17" s="1">
        <f t="shared" si="2"/>
        <v>51.428571428571431</v>
      </c>
      <c r="H17"/>
    </row>
    <row r="18" spans="1:26" x14ac:dyDescent="0.3">
      <c r="A18" s="2">
        <f>'Data Input'!A15</f>
        <v>44411</v>
      </c>
      <c r="B18" s="1">
        <f t="shared" si="0"/>
        <v>3279250</v>
      </c>
      <c r="C18" s="1">
        <f>'Data Input'!P15</f>
        <v>3286020</v>
      </c>
      <c r="D18" s="1">
        <f t="shared" si="1"/>
        <v>6770</v>
      </c>
      <c r="E18" s="1">
        <f t="shared" si="3"/>
        <v>7</v>
      </c>
      <c r="F18" s="1">
        <f t="shared" si="2"/>
        <v>967.14285714285711</v>
      </c>
      <c r="G18" s="2"/>
      <c r="I18" s="2"/>
      <c r="J18" s="2"/>
      <c r="K18" s="2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x14ac:dyDescent="0.3">
      <c r="A19" s="2">
        <f>'Data Input'!A16</f>
        <v>44418</v>
      </c>
      <c r="B19" s="1">
        <f t="shared" si="0"/>
        <v>3286020</v>
      </c>
      <c r="C19" s="1">
        <f>'Data Input'!P16</f>
        <v>3292220</v>
      </c>
      <c r="D19" s="1">
        <f t="shared" si="1"/>
        <v>6200</v>
      </c>
      <c r="E19" s="1">
        <f>A19-A18</f>
        <v>7</v>
      </c>
      <c r="F19" s="1">
        <f t="shared" si="2"/>
        <v>885.71428571428567</v>
      </c>
      <c r="K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x14ac:dyDescent="0.3">
      <c r="A20" s="2">
        <f>'Data Input'!A17</f>
        <v>44425</v>
      </c>
      <c r="B20" s="1">
        <f t="shared" si="0"/>
        <v>3292220</v>
      </c>
      <c r="C20" s="1">
        <f>'Data Input'!P17</f>
        <v>3298340</v>
      </c>
      <c r="D20" s="1">
        <f t="shared" si="1"/>
        <v>6120</v>
      </c>
      <c r="E20" s="1">
        <f>A20-A19</f>
        <v>7</v>
      </c>
      <c r="F20" s="1">
        <f t="shared" si="2"/>
        <v>874.28571428571433</v>
      </c>
      <c r="G20" s="1"/>
      <c r="H20" s="1"/>
      <c r="I20" s="1"/>
      <c r="J20" s="1"/>
      <c r="K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x14ac:dyDescent="0.3">
      <c r="A21" s="2">
        <f>'Data Input'!A18</f>
        <v>44432</v>
      </c>
      <c r="B21" s="1">
        <f t="shared" si="0"/>
        <v>3298340</v>
      </c>
      <c r="C21" s="1">
        <f>'Data Input'!P18</f>
        <v>3304620</v>
      </c>
      <c r="D21" s="1">
        <f t="shared" si="1"/>
        <v>6280</v>
      </c>
      <c r="E21" s="1">
        <f>A21-A20</f>
        <v>7</v>
      </c>
      <c r="F21" s="1">
        <f t="shared" si="2"/>
        <v>897.14285714285711</v>
      </c>
      <c r="G21" s="1"/>
      <c r="H21" s="1"/>
      <c r="I21" s="1"/>
      <c r="J21" s="1"/>
      <c r="K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x14ac:dyDescent="0.3">
      <c r="A22" s="2">
        <f>'Data Input'!A19</f>
        <v>44439</v>
      </c>
      <c r="B22" s="1">
        <f>C21</f>
        <v>3304620</v>
      </c>
      <c r="C22" s="1">
        <f>'Data Input'!P19</f>
        <v>3310470</v>
      </c>
      <c r="D22" s="1">
        <f>IF(C22-B22&gt;0,C22-B22,0)</f>
        <v>5850</v>
      </c>
      <c r="E22" s="1">
        <f>A22-A21</f>
        <v>7</v>
      </c>
      <c r="F22" s="1">
        <f t="shared" si="2"/>
        <v>835.71428571428567</v>
      </c>
      <c r="G22" s="1"/>
      <c r="H22" s="1"/>
      <c r="I22" s="1"/>
      <c r="J22" s="1"/>
      <c r="K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" customHeight="1" x14ac:dyDescent="0.3">
      <c r="A23" s="2">
        <f>'Data Input'!A20</f>
        <v>44446</v>
      </c>
      <c r="B23" s="1">
        <f>C22</f>
        <v>3310470</v>
      </c>
      <c r="C23" s="1">
        <f>'Data Input'!P20</f>
        <v>3316510</v>
      </c>
      <c r="D23" s="1">
        <f>IF(C23-B23&gt;0,C23-B23,0)</f>
        <v>6040</v>
      </c>
      <c r="E23" s="1">
        <f>A23-A22</f>
        <v>7</v>
      </c>
      <c r="F23" s="1">
        <f>IF(D23/E23&gt;-1,D23/E23,#N/A)</f>
        <v>862.85714285714289</v>
      </c>
      <c r="I23" s="1"/>
      <c r="J23" s="1"/>
      <c r="K23" s="1"/>
      <c r="L23" t="s">
        <v>11</v>
      </c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x14ac:dyDescent="0.3">
      <c r="A24" s="2">
        <f>'Data Input'!A57</f>
        <v>44607</v>
      </c>
      <c r="B24" s="1">
        <f t="shared" ref="B24:B67" si="4">C23</f>
        <v>3316510</v>
      </c>
      <c r="C24" s="1">
        <f>'Data Input'!P57</f>
        <v>3458040</v>
      </c>
      <c r="D24" s="1">
        <f t="shared" ref="D24:D67" si="5">IF(C24-B24&gt;0,C24-B24,0)</f>
        <v>141530</v>
      </c>
      <c r="E24" s="1">
        <f t="shared" ref="E24:E67" si="6">A24-A23</f>
        <v>161</v>
      </c>
      <c r="F24" s="1">
        <f t="shared" ref="F24:F67" si="7">IF(D24/E24&gt;-1,D24/E24,#N/A)</f>
        <v>879.06832298136646</v>
      </c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x14ac:dyDescent="0.3">
      <c r="A25" s="2">
        <f>'Data Input'!A58</f>
        <v>44614</v>
      </c>
      <c r="B25" s="1">
        <f t="shared" si="4"/>
        <v>3458040</v>
      </c>
      <c r="C25" s="1">
        <f>'Data Input'!P58</f>
        <v>3464970</v>
      </c>
      <c r="D25" s="1">
        <f t="shared" si="5"/>
        <v>6930</v>
      </c>
      <c r="E25" s="1">
        <f t="shared" si="6"/>
        <v>7</v>
      </c>
      <c r="F25" s="1">
        <f t="shared" si="7"/>
        <v>990</v>
      </c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x14ac:dyDescent="0.3">
      <c r="A26" s="2">
        <f>'Data Input'!A59</f>
        <v>44572</v>
      </c>
      <c r="B26" s="1">
        <f t="shared" si="4"/>
        <v>3464970</v>
      </c>
      <c r="C26" s="1">
        <f>'Data Input'!P59</f>
        <v>3425360</v>
      </c>
      <c r="D26" s="1">
        <f t="shared" si="5"/>
        <v>0</v>
      </c>
      <c r="E26" s="1">
        <f t="shared" si="6"/>
        <v>-42</v>
      </c>
      <c r="F26" s="1">
        <f t="shared" si="7"/>
        <v>0</v>
      </c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x14ac:dyDescent="0.3">
      <c r="A27" s="2">
        <f>'Data Input'!A60</f>
        <v>44586</v>
      </c>
      <c r="B27" s="1">
        <f t="shared" si="4"/>
        <v>3425360</v>
      </c>
      <c r="C27" s="1">
        <f>'Data Input'!P60</f>
        <v>3438700</v>
      </c>
      <c r="D27" s="1">
        <f t="shared" si="5"/>
        <v>13340</v>
      </c>
      <c r="E27" s="1">
        <f t="shared" si="6"/>
        <v>14</v>
      </c>
      <c r="F27" s="1">
        <f t="shared" si="7"/>
        <v>952.85714285714289</v>
      </c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x14ac:dyDescent="0.3">
      <c r="A28" s="2">
        <f>'Data Input'!A61</f>
        <v>44594</v>
      </c>
      <c r="B28" s="1">
        <f t="shared" si="4"/>
        <v>3438700</v>
      </c>
      <c r="C28" s="1">
        <f>'Data Input'!P61</f>
        <v>3446230</v>
      </c>
      <c r="D28" s="1">
        <f t="shared" si="5"/>
        <v>7530</v>
      </c>
      <c r="E28" s="1">
        <f t="shared" si="6"/>
        <v>8</v>
      </c>
      <c r="F28" s="1">
        <f t="shared" si="7"/>
        <v>941.25</v>
      </c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x14ac:dyDescent="0.3">
      <c r="A29" s="2">
        <f>'Data Input'!A62</f>
        <v>44600</v>
      </c>
      <c r="B29" s="1">
        <f t="shared" si="4"/>
        <v>3446230</v>
      </c>
      <c r="C29" s="1">
        <f>'Data Input'!P62</f>
        <v>3451700</v>
      </c>
      <c r="D29" s="1">
        <f t="shared" si="5"/>
        <v>5470</v>
      </c>
      <c r="E29" s="1">
        <f t="shared" si="6"/>
        <v>6</v>
      </c>
      <c r="F29" s="1">
        <f t="shared" si="7"/>
        <v>911.66666666666663</v>
      </c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x14ac:dyDescent="0.3">
      <c r="A30" s="2">
        <f>'Data Input'!A63</f>
        <v>44607</v>
      </c>
      <c r="B30" s="1">
        <f t="shared" si="4"/>
        <v>3451700</v>
      </c>
      <c r="C30" s="1">
        <f>'Data Input'!P63</f>
        <v>3458040</v>
      </c>
      <c r="D30" s="1">
        <f t="shared" si="5"/>
        <v>6340</v>
      </c>
      <c r="E30" s="1">
        <f t="shared" si="6"/>
        <v>7</v>
      </c>
      <c r="F30" s="1">
        <f t="shared" si="7"/>
        <v>905.71428571428567</v>
      </c>
    </row>
    <row r="31" spans="1:26" x14ac:dyDescent="0.3">
      <c r="A31" s="2">
        <f>'Data Input'!A64</f>
        <v>44614</v>
      </c>
      <c r="B31" s="1">
        <f t="shared" si="4"/>
        <v>3458040</v>
      </c>
      <c r="C31" s="1">
        <f>'Data Input'!P64</f>
        <v>3464970</v>
      </c>
      <c r="D31" s="1">
        <f t="shared" si="5"/>
        <v>6930</v>
      </c>
      <c r="E31" s="1">
        <f t="shared" si="6"/>
        <v>7</v>
      </c>
      <c r="F31" s="1">
        <f t="shared" si="7"/>
        <v>990</v>
      </c>
    </row>
    <row r="32" spans="1:26" x14ac:dyDescent="0.3">
      <c r="A32" s="2">
        <f>'Data Input'!A65</f>
        <v>44621</v>
      </c>
      <c r="B32" s="1">
        <f t="shared" si="4"/>
        <v>3464970</v>
      </c>
      <c r="C32" s="1">
        <f>'Data Input'!P65</f>
        <v>3470400</v>
      </c>
      <c r="D32" s="1">
        <f t="shared" si="5"/>
        <v>5430</v>
      </c>
      <c r="E32" s="1">
        <f t="shared" si="6"/>
        <v>7</v>
      </c>
      <c r="F32" s="1">
        <f t="shared" si="7"/>
        <v>775.71428571428567</v>
      </c>
    </row>
    <row r="33" spans="1:6" x14ac:dyDescent="0.3">
      <c r="A33" s="2">
        <f>'Data Input'!A66</f>
        <v>44628</v>
      </c>
      <c r="B33" s="1">
        <f t="shared" si="4"/>
        <v>3470400</v>
      </c>
      <c r="C33" s="1">
        <f>'Data Input'!P66</f>
        <v>3476480</v>
      </c>
      <c r="D33" s="1">
        <f t="shared" si="5"/>
        <v>6080</v>
      </c>
      <c r="E33" s="1">
        <f t="shared" si="6"/>
        <v>7</v>
      </c>
      <c r="F33" s="1">
        <f t="shared" si="7"/>
        <v>868.57142857142856</v>
      </c>
    </row>
    <row r="34" spans="1:6" x14ac:dyDescent="0.3">
      <c r="A34" s="2">
        <f>'Data Input'!A67</f>
        <v>44635</v>
      </c>
      <c r="B34" s="1">
        <f t="shared" si="4"/>
        <v>3476480</v>
      </c>
      <c r="C34" s="1">
        <f>'Data Input'!P67</f>
        <v>3482480</v>
      </c>
      <c r="D34" s="1">
        <f t="shared" si="5"/>
        <v>6000</v>
      </c>
      <c r="E34" s="1">
        <f t="shared" si="6"/>
        <v>7</v>
      </c>
      <c r="F34" s="1">
        <f t="shared" si="7"/>
        <v>857.14285714285711</v>
      </c>
    </row>
    <row r="35" spans="1:6" x14ac:dyDescent="0.3">
      <c r="A35" s="2">
        <f>'Data Input'!A68</f>
        <v>44642</v>
      </c>
      <c r="B35" s="1">
        <f t="shared" si="4"/>
        <v>3482480</v>
      </c>
      <c r="C35" s="1">
        <f>'Data Input'!P68</f>
        <v>3488440</v>
      </c>
      <c r="D35" s="1">
        <f t="shared" si="5"/>
        <v>5960</v>
      </c>
      <c r="E35" s="1">
        <f t="shared" si="6"/>
        <v>7</v>
      </c>
      <c r="F35" s="1">
        <f t="shared" si="7"/>
        <v>851.42857142857144</v>
      </c>
    </row>
    <row r="36" spans="1:6" x14ac:dyDescent="0.3">
      <c r="A36" s="2">
        <f>'Data Input'!A69</f>
        <v>44649</v>
      </c>
      <c r="B36" s="1">
        <f t="shared" si="4"/>
        <v>3488440</v>
      </c>
      <c r="C36" s="1">
        <f>'Data Input'!P69</f>
        <v>3494350</v>
      </c>
      <c r="D36" s="1">
        <f t="shared" si="5"/>
        <v>5910</v>
      </c>
      <c r="E36" s="1">
        <f t="shared" si="6"/>
        <v>7</v>
      </c>
      <c r="F36" s="1">
        <f t="shared" si="7"/>
        <v>844.28571428571433</v>
      </c>
    </row>
    <row r="37" spans="1:6" x14ac:dyDescent="0.3">
      <c r="A37" s="2">
        <f>'Data Input'!A70</f>
        <v>44656</v>
      </c>
      <c r="B37" s="1">
        <f t="shared" si="4"/>
        <v>3494350</v>
      </c>
      <c r="C37" s="1">
        <f>'Data Input'!P70</f>
        <v>3500350</v>
      </c>
      <c r="D37" s="1">
        <f t="shared" si="5"/>
        <v>6000</v>
      </c>
      <c r="E37" s="1">
        <f t="shared" si="6"/>
        <v>7</v>
      </c>
      <c r="F37" s="1">
        <f t="shared" si="7"/>
        <v>857.14285714285711</v>
      </c>
    </row>
    <row r="38" spans="1:6" x14ac:dyDescent="0.3">
      <c r="A38" s="2">
        <f>'Data Input'!A71</f>
        <v>44663</v>
      </c>
      <c r="B38" s="1">
        <f t="shared" si="4"/>
        <v>3500350</v>
      </c>
      <c r="C38" s="1">
        <f>'Data Input'!P71</f>
        <v>3506290</v>
      </c>
      <c r="D38" s="1">
        <f t="shared" si="5"/>
        <v>5940</v>
      </c>
      <c r="E38" s="1">
        <f t="shared" si="6"/>
        <v>7</v>
      </c>
      <c r="F38" s="1">
        <f t="shared" si="7"/>
        <v>848.57142857142856</v>
      </c>
    </row>
    <row r="39" spans="1:6" x14ac:dyDescent="0.3">
      <c r="A39" s="2">
        <f>'Data Input'!A72</f>
        <v>44670</v>
      </c>
      <c r="B39" s="1">
        <f t="shared" si="4"/>
        <v>3506290</v>
      </c>
      <c r="C39" s="1">
        <f>'Data Input'!P72</f>
        <v>3512190</v>
      </c>
      <c r="D39" s="1">
        <f t="shared" si="5"/>
        <v>5900</v>
      </c>
      <c r="E39" s="1">
        <f t="shared" si="6"/>
        <v>7</v>
      </c>
      <c r="F39" s="1">
        <f t="shared" si="7"/>
        <v>842.85714285714289</v>
      </c>
    </row>
    <row r="40" spans="1:6" x14ac:dyDescent="0.3">
      <c r="A40" s="2">
        <f>'Data Input'!A73</f>
        <v>44677</v>
      </c>
      <c r="B40" s="1">
        <f t="shared" si="4"/>
        <v>3512190</v>
      </c>
      <c r="C40" s="1">
        <f>'Data Input'!P73</f>
        <v>3518040</v>
      </c>
      <c r="D40" s="1">
        <f t="shared" si="5"/>
        <v>5850</v>
      </c>
      <c r="E40" s="1">
        <f t="shared" si="6"/>
        <v>7</v>
      </c>
      <c r="F40" s="1">
        <f t="shared" si="7"/>
        <v>835.71428571428567</v>
      </c>
    </row>
    <row r="41" spans="1:6" x14ac:dyDescent="0.3">
      <c r="A41" s="2">
        <f>'Data Input'!A74</f>
        <v>44684</v>
      </c>
      <c r="B41" s="1">
        <f t="shared" si="4"/>
        <v>3518040</v>
      </c>
      <c r="C41" s="1">
        <f>'Data Input'!P74</f>
        <v>3524050</v>
      </c>
      <c r="D41" s="1">
        <f t="shared" si="5"/>
        <v>6010</v>
      </c>
      <c r="E41" s="1">
        <f t="shared" si="6"/>
        <v>7</v>
      </c>
      <c r="F41" s="1">
        <f t="shared" si="7"/>
        <v>858.57142857142856</v>
      </c>
    </row>
    <row r="42" spans="1:6" x14ac:dyDescent="0.3">
      <c r="A42" s="2">
        <f>'Data Input'!A75</f>
        <v>44691</v>
      </c>
      <c r="B42" s="1">
        <f t="shared" si="4"/>
        <v>3524050</v>
      </c>
      <c r="C42" s="1">
        <f>'Data Input'!P75</f>
        <v>3522980</v>
      </c>
      <c r="D42" s="1">
        <f t="shared" si="5"/>
        <v>0</v>
      </c>
      <c r="E42" s="1">
        <f t="shared" si="6"/>
        <v>7</v>
      </c>
      <c r="F42" s="1">
        <f t="shared" si="7"/>
        <v>0</v>
      </c>
    </row>
    <row r="43" spans="1:6" x14ac:dyDescent="0.3">
      <c r="A43" s="2">
        <f>'Data Input'!A76</f>
        <v>44698</v>
      </c>
      <c r="B43" s="1">
        <f t="shared" si="4"/>
        <v>3522980</v>
      </c>
      <c r="C43" s="1">
        <f>'Data Input'!P76</f>
        <v>3525780</v>
      </c>
      <c r="D43" s="1">
        <f t="shared" si="5"/>
        <v>2800</v>
      </c>
      <c r="E43" s="1">
        <f t="shared" si="6"/>
        <v>7</v>
      </c>
      <c r="F43" s="1">
        <f t="shared" si="7"/>
        <v>400</v>
      </c>
    </row>
    <row r="44" spans="1:6" x14ac:dyDescent="0.3">
      <c r="A44" s="2">
        <f>'Data Input'!A77</f>
        <v>44705</v>
      </c>
      <c r="B44" s="1">
        <f t="shared" si="4"/>
        <v>3525780</v>
      </c>
      <c r="C44" s="1">
        <f>'Data Input'!P77</f>
        <v>3541120</v>
      </c>
      <c r="D44" s="1">
        <f t="shared" si="5"/>
        <v>15340</v>
      </c>
      <c r="E44" s="1">
        <f t="shared" si="6"/>
        <v>7</v>
      </c>
      <c r="F44" s="1">
        <f t="shared" si="7"/>
        <v>2191.4285714285716</v>
      </c>
    </row>
    <row r="45" spans="1:6" x14ac:dyDescent="0.3">
      <c r="A45" s="2">
        <f>'Data Input'!A78</f>
        <v>44712</v>
      </c>
      <c r="B45" s="1">
        <f t="shared" si="4"/>
        <v>3541120</v>
      </c>
      <c r="C45" s="1">
        <f>'Data Input'!P78</f>
        <v>3546740</v>
      </c>
      <c r="D45" s="1">
        <f t="shared" si="5"/>
        <v>5620</v>
      </c>
      <c r="E45" s="1">
        <f t="shared" si="6"/>
        <v>7</v>
      </c>
      <c r="F45" s="1">
        <f t="shared" si="7"/>
        <v>802.85714285714289</v>
      </c>
    </row>
    <row r="46" spans="1:6" x14ac:dyDescent="0.3">
      <c r="A46" s="2">
        <f>'Data Input'!A79</f>
        <v>44719</v>
      </c>
      <c r="B46" s="1">
        <f t="shared" si="4"/>
        <v>3546740</v>
      </c>
      <c r="C46" s="1">
        <f>'Data Input'!P79</f>
        <v>3570920</v>
      </c>
      <c r="D46" s="1">
        <f t="shared" si="5"/>
        <v>24180</v>
      </c>
      <c r="E46" s="1">
        <f t="shared" si="6"/>
        <v>7</v>
      </c>
      <c r="F46" s="1">
        <f t="shared" si="7"/>
        <v>3454.2857142857142</v>
      </c>
    </row>
    <row r="47" spans="1:6" x14ac:dyDescent="0.3">
      <c r="A47" s="2">
        <f>'Data Input'!A80</f>
        <v>44726</v>
      </c>
      <c r="B47" s="1">
        <f t="shared" si="4"/>
        <v>3570920</v>
      </c>
      <c r="C47" s="1">
        <f>'Data Input'!P80</f>
        <v>3557930</v>
      </c>
      <c r="D47" s="1">
        <f t="shared" si="5"/>
        <v>0</v>
      </c>
      <c r="E47" s="1">
        <f t="shared" si="6"/>
        <v>7</v>
      </c>
      <c r="F47" s="1">
        <f t="shared" si="7"/>
        <v>0</v>
      </c>
    </row>
    <row r="48" spans="1:6" x14ac:dyDescent="0.3">
      <c r="A48" s="2">
        <f>'Data Input'!A81</f>
        <v>44733</v>
      </c>
      <c r="B48" s="1">
        <f t="shared" si="4"/>
        <v>3557930</v>
      </c>
      <c r="C48" s="1">
        <f>'Data Input'!P81</f>
        <v>3563420</v>
      </c>
      <c r="D48" s="1">
        <f t="shared" si="5"/>
        <v>5490</v>
      </c>
      <c r="E48" s="1">
        <f t="shared" si="6"/>
        <v>7</v>
      </c>
      <c r="F48" s="1">
        <f t="shared" si="7"/>
        <v>784.28571428571433</v>
      </c>
    </row>
    <row r="49" spans="1:6" x14ac:dyDescent="0.3">
      <c r="A49" s="2">
        <f>'Data Input'!A82</f>
        <v>44740</v>
      </c>
      <c r="B49" s="1">
        <f t="shared" si="4"/>
        <v>3563420</v>
      </c>
      <c r="C49" s="1">
        <f>'Data Input'!P82</f>
        <v>3568800</v>
      </c>
      <c r="D49" s="1">
        <f t="shared" si="5"/>
        <v>5380</v>
      </c>
      <c r="E49" s="1">
        <f t="shared" si="6"/>
        <v>7</v>
      </c>
      <c r="F49" s="1">
        <f t="shared" si="7"/>
        <v>768.57142857142856</v>
      </c>
    </row>
    <row r="50" spans="1:6" x14ac:dyDescent="0.3">
      <c r="A50" s="2">
        <f>'Data Input'!A83</f>
        <v>44747</v>
      </c>
      <c r="B50" s="1">
        <f t="shared" si="4"/>
        <v>3568800</v>
      </c>
      <c r="C50" s="1">
        <f>'Data Input'!P83</f>
        <v>3575360</v>
      </c>
      <c r="D50" s="1">
        <f t="shared" si="5"/>
        <v>6560</v>
      </c>
      <c r="E50" s="1">
        <f t="shared" si="6"/>
        <v>7</v>
      </c>
      <c r="F50" s="1">
        <f t="shared" si="7"/>
        <v>937.14285714285711</v>
      </c>
    </row>
    <row r="51" spans="1:6" x14ac:dyDescent="0.3">
      <c r="A51" s="2">
        <f>'Data Input'!A84</f>
        <v>44754</v>
      </c>
      <c r="B51" s="1">
        <f t="shared" si="4"/>
        <v>3575360</v>
      </c>
      <c r="C51" s="1">
        <f>'Data Input'!P84</f>
        <v>3579730</v>
      </c>
      <c r="D51" s="1">
        <f t="shared" si="5"/>
        <v>4370</v>
      </c>
      <c r="E51" s="1">
        <f t="shared" si="6"/>
        <v>7</v>
      </c>
      <c r="F51" s="1">
        <f t="shared" si="7"/>
        <v>624.28571428571433</v>
      </c>
    </row>
    <row r="52" spans="1:6" x14ac:dyDescent="0.3">
      <c r="A52" s="2">
        <f>'Data Input'!A85</f>
        <v>44761</v>
      </c>
      <c r="B52" s="1">
        <f t="shared" si="4"/>
        <v>3579730</v>
      </c>
      <c r="C52" s="1">
        <f>'Data Input'!P85</f>
        <v>3582893</v>
      </c>
      <c r="D52" s="1">
        <f t="shared" si="5"/>
        <v>3163</v>
      </c>
      <c r="E52" s="1">
        <f t="shared" si="6"/>
        <v>7</v>
      </c>
      <c r="F52" s="1">
        <f t="shared" si="7"/>
        <v>451.85714285714283</v>
      </c>
    </row>
    <row r="53" spans="1:6" x14ac:dyDescent="0.3">
      <c r="A53" s="2">
        <f>'Data Input'!A86</f>
        <v>44768</v>
      </c>
      <c r="B53" s="1">
        <f t="shared" si="4"/>
        <v>3582893</v>
      </c>
      <c r="C53" s="1">
        <f>'Data Input'!P86</f>
        <v>3590360</v>
      </c>
      <c r="D53" s="1">
        <f t="shared" si="5"/>
        <v>7467</v>
      </c>
      <c r="E53" s="1">
        <f t="shared" si="6"/>
        <v>7</v>
      </c>
      <c r="F53" s="1">
        <f t="shared" si="7"/>
        <v>1066.7142857142858</v>
      </c>
    </row>
    <row r="54" spans="1:6" x14ac:dyDescent="0.3">
      <c r="A54" s="2">
        <f>'Data Input'!A87</f>
        <v>44775</v>
      </c>
      <c r="B54" s="1">
        <f t="shared" si="4"/>
        <v>3590360</v>
      </c>
      <c r="C54" s="1">
        <f>'Data Input'!P87</f>
        <v>3595620</v>
      </c>
      <c r="D54" s="1">
        <f t="shared" si="5"/>
        <v>5260</v>
      </c>
      <c r="E54" s="1">
        <f t="shared" si="6"/>
        <v>7</v>
      </c>
      <c r="F54" s="1">
        <f t="shared" si="7"/>
        <v>751.42857142857144</v>
      </c>
    </row>
    <row r="55" spans="1:6" x14ac:dyDescent="0.3">
      <c r="A55" s="2">
        <f>'Data Input'!A88</f>
        <v>44782</v>
      </c>
      <c r="B55" s="1">
        <f t="shared" si="4"/>
        <v>3595620</v>
      </c>
      <c r="C55" s="1">
        <f>'Data Input'!P88</f>
        <v>3600830</v>
      </c>
      <c r="D55" s="1">
        <f t="shared" si="5"/>
        <v>5210</v>
      </c>
      <c r="E55" s="1">
        <f t="shared" si="6"/>
        <v>7</v>
      </c>
      <c r="F55" s="1">
        <f t="shared" si="7"/>
        <v>744.28571428571433</v>
      </c>
    </row>
    <row r="56" spans="1:6" x14ac:dyDescent="0.3">
      <c r="A56" s="2">
        <f>'Data Input'!A89</f>
        <v>44789</v>
      </c>
      <c r="B56" s="1">
        <f t="shared" si="4"/>
        <v>3600830</v>
      </c>
      <c r="C56" s="1">
        <f>'Data Input'!P89</f>
        <v>3635000</v>
      </c>
      <c r="D56" s="1">
        <f t="shared" si="5"/>
        <v>34170</v>
      </c>
      <c r="E56" s="1">
        <f t="shared" si="6"/>
        <v>7</v>
      </c>
      <c r="F56" s="1">
        <f t="shared" si="7"/>
        <v>4881.4285714285716</v>
      </c>
    </row>
    <row r="57" spans="1:6" x14ac:dyDescent="0.3">
      <c r="A57" s="2">
        <f>'Data Input'!A90</f>
        <v>44796</v>
      </c>
      <c r="B57" s="1">
        <f t="shared" si="4"/>
        <v>3635000</v>
      </c>
      <c r="C57" s="1">
        <f>'Data Input'!P90</f>
        <v>3640991</v>
      </c>
      <c r="D57" s="1">
        <f t="shared" si="5"/>
        <v>5991</v>
      </c>
      <c r="E57" s="1">
        <f t="shared" si="6"/>
        <v>7</v>
      </c>
      <c r="F57" s="1">
        <f t="shared" si="7"/>
        <v>855.85714285714289</v>
      </c>
    </row>
    <row r="58" spans="1:6" x14ac:dyDescent="0.3">
      <c r="A58" s="2">
        <f>'Data Input'!A91</f>
        <v>44803</v>
      </c>
      <c r="B58" s="1">
        <f t="shared" si="4"/>
        <v>3640991</v>
      </c>
      <c r="C58" s="1">
        <f>'Data Input'!P91</f>
        <v>3616100</v>
      </c>
      <c r="D58" s="1">
        <f t="shared" si="5"/>
        <v>0</v>
      </c>
      <c r="E58" s="1">
        <f t="shared" si="6"/>
        <v>7</v>
      </c>
      <c r="F58" s="1">
        <f t="shared" si="7"/>
        <v>0</v>
      </c>
    </row>
    <row r="59" spans="1:6" x14ac:dyDescent="0.3">
      <c r="A59" s="2">
        <f>'Data Input'!A92</f>
        <v>44810</v>
      </c>
      <c r="B59" s="1">
        <f t="shared" si="4"/>
        <v>3616100</v>
      </c>
      <c r="C59" s="1">
        <f>'Data Input'!P92</f>
        <v>3621470</v>
      </c>
      <c r="D59" s="1">
        <f t="shared" si="5"/>
        <v>5370</v>
      </c>
      <c r="E59" s="1">
        <f t="shared" si="6"/>
        <v>7</v>
      </c>
      <c r="F59" s="1">
        <f t="shared" si="7"/>
        <v>767.14285714285711</v>
      </c>
    </row>
    <row r="60" spans="1:6" x14ac:dyDescent="0.3">
      <c r="A60" s="2">
        <f>'Data Input'!A93</f>
        <v>44817</v>
      </c>
      <c r="B60" s="1">
        <f t="shared" si="4"/>
        <v>3621470</v>
      </c>
      <c r="C60" s="1">
        <f>'Data Input'!P93</f>
        <v>3626400</v>
      </c>
      <c r="D60" s="1">
        <f t="shared" si="5"/>
        <v>4930</v>
      </c>
      <c r="E60" s="1">
        <f t="shared" si="6"/>
        <v>7</v>
      </c>
      <c r="F60" s="1">
        <f t="shared" si="7"/>
        <v>704.28571428571433</v>
      </c>
    </row>
    <row r="61" spans="1:6" x14ac:dyDescent="0.3">
      <c r="A61" s="2" t="e">
        <f>'Data Input'!#REF!</f>
        <v>#REF!</v>
      </c>
      <c r="B61" s="1">
        <f t="shared" si="4"/>
        <v>3626400</v>
      </c>
      <c r="C61" s="1">
        <f>'Data Input'!M94</f>
        <v>2340796</v>
      </c>
      <c r="D61" s="1">
        <f t="shared" si="5"/>
        <v>0</v>
      </c>
      <c r="E61" s="1" t="e">
        <f t="shared" si="6"/>
        <v>#REF!</v>
      </c>
      <c r="F61" s="1" t="e">
        <f t="shared" si="7"/>
        <v>#REF!</v>
      </c>
    </row>
    <row r="62" spans="1:6" x14ac:dyDescent="0.3">
      <c r="A62" s="2">
        <f>'Data Input'!A95</f>
        <v>44831</v>
      </c>
      <c r="B62" s="1">
        <f t="shared" si="4"/>
        <v>2340796</v>
      </c>
      <c r="C62" s="1">
        <f>'Data Input'!P95</f>
        <v>3636580</v>
      </c>
      <c r="D62" s="1">
        <f t="shared" si="5"/>
        <v>1295784</v>
      </c>
      <c r="E62" s="1" t="e">
        <f t="shared" si="6"/>
        <v>#REF!</v>
      </c>
      <c r="F62" s="1" t="e">
        <f t="shared" si="7"/>
        <v>#REF!</v>
      </c>
    </row>
    <row r="63" spans="1:6" x14ac:dyDescent="0.3">
      <c r="A63" s="2">
        <f>'Data Input'!A96</f>
        <v>44838</v>
      </c>
      <c r="B63" s="1">
        <f t="shared" si="4"/>
        <v>3636580</v>
      </c>
      <c r="C63" s="1" t="e">
        <f>'Data Input'!#REF!</f>
        <v>#REF!</v>
      </c>
      <c r="D63" s="1" t="e">
        <f t="shared" si="5"/>
        <v>#REF!</v>
      </c>
      <c r="E63" s="1">
        <f t="shared" si="6"/>
        <v>7</v>
      </c>
      <c r="F63" s="1" t="e">
        <f t="shared" si="7"/>
        <v>#REF!</v>
      </c>
    </row>
    <row r="64" spans="1:6" x14ac:dyDescent="0.3">
      <c r="A64" s="2">
        <f>'Data Input'!A97</f>
        <v>44845</v>
      </c>
      <c r="B64" s="1" t="e">
        <f t="shared" si="4"/>
        <v>#REF!</v>
      </c>
      <c r="C64" s="1" t="e">
        <f>'Data Input'!#REF!</f>
        <v>#REF!</v>
      </c>
      <c r="D64" s="1" t="e">
        <f t="shared" si="5"/>
        <v>#REF!</v>
      </c>
      <c r="E64" s="1">
        <f t="shared" si="6"/>
        <v>7</v>
      </c>
      <c r="F64" s="1" t="e">
        <f t="shared" si="7"/>
        <v>#REF!</v>
      </c>
    </row>
    <row r="65" spans="1:6" x14ac:dyDescent="0.3">
      <c r="A65" s="2" t="e">
        <f>'Data Input'!#REF!</f>
        <v>#REF!</v>
      </c>
      <c r="B65" s="1" t="e">
        <f t="shared" si="4"/>
        <v>#REF!</v>
      </c>
      <c r="C65" s="1">
        <f>'Data Input'!D97</f>
        <v>3869876</v>
      </c>
      <c r="D65" s="1" t="e">
        <f t="shared" si="5"/>
        <v>#REF!</v>
      </c>
      <c r="E65" s="1" t="e">
        <f t="shared" si="6"/>
        <v>#REF!</v>
      </c>
      <c r="F65" s="1" t="e">
        <f t="shared" si="7"/>
        <v>#REF!</v>
      </c>
    </row>
    <row r="66" spans="1:6" x14ac:dyDescent="0.3">
      <c r="A66" s="2" t="e">
        <f>'Data Input'!#REF!</f>
        <v>#REF!</v>
      </c>
      <c r="B66" s="1">
        <f t="shared" si="4"/>
        <v>3869876</v>
      </c>
      <c r="C66" s="1" t="e">
        <f>'Data Input'!#REF!</f>
        <v>#REF!</v>
      </c>
      <c r="D66" s="1" t="e">
        <f t="shared" si="5"/>
        <v>#REF!</v>
      </c>
      <c r="E66" s="1" t="e">
        <f t="shared" si="6"/>
        <v>#REF!</v>
      </c>
      <c r="F66" s="1" t="e">
        <f t="shared" si="7"/>
        <v>#REF!</v>
      </c>
    </row>
    <row r="67" spans="1:6" x14ac:dyDescent="0.3">
      <c r="A67" s="2">
        <f>'Data Input'!A100</f>
        <v>44866</v>
      </c>
      <c r="B67" s="1" t="e">
        <f t="shared" si="4"/>
        <v>#REF!</v>
      </c>
      <c r="C67" s="1">
        <f>'Data Input'!P100</f>
        <v>3660860</v>
      </c>
      <c r="D67" s="1" t="e">
        <f t="shared" si="5"/>
        <v>#REF!</v>
      </c>
      <c r="E67" s="1" t="e">
        <f t="shared" si="6"/>
        <v>#REF!</v>
      </c>
      <c r="F67" s="1" t="e">
        <f t="shared" si="7"/>
        <v>#REF!</v>
      </c>
    </row>
    <row r="68" spans="1:6" x14ac:dyDescent="0.3">
      <c r="A68" s="2">
        <f>'Data Input'!A101</f>
        <v>44873</v>
      </c>
      <c r="B68" s="1">
        <f t="shared" ref="B68:B75" si="8">C67</f>
        <v>3660860</v>
      </c>
      <c r="C68" s="1">
        <f>'Data Input'!P101</f>
        <v>3665570</v>
      </c>
      <c r="D68" s="1">
        <f t="shared" ref="D68:D75" si="9">IF(C68-B68&gt;0,C68-B68,0)</f>
        <v>4710</v>
      </c>
      <c r="E68" s="1">
        <f t="shared" ref="E68:E75" si="10">A68-A67</f>
        <v>7</v>
      </c>
      <c r="F68" s="1">
        <f t="shared" ref="F68:F75" si="11">IF(D68/E68&gt;-1,D68/E68,#N/A)</f>
        <v>672.85714285714289</v>
      </c>
    </row>
    <row r="69" spans="1:6" x14ac:dyDescent="0.3">
      <c r="A69" s="2">
        <f>'Data Input'!A102</f>
        <v>44880</v>
      </c>
      <c r="B69" s="1">
        <f t="shared" si="8"/>
        <v>3665570</v>
      </c>
      <c r="C69" s="1">
        <f>'Data Input'!P102</f>
        <v>3670360</v>
      </c>
      <c r="D69" s="1">
        <f t="shared" si="9"/>
        <v>4790</v>
      </c>
      <c r="E69" s="1">
        <f t="shared" si="10"/>
        <v>7</v>
      </c>
      <c r="F69" s="1">
        <f t="shared" si="11"/>
        <v>684.28571428571433</v>
      </c>
    </row>
    <row r="70" spans="1:6" x14ac:dyDescent="0.3">
      <c r="A70" s="2">
        <f>'Data Input'!A103</f>
        <v>44887</v>
      </c>
      <c r="B70" s="1">
        <f t="shared" si="8"/>
        <v>3670360</v>
      </c>
      <c r="C70" s="1">
        <f>'Data Input'!P103</f>
        <v>3676987</v>
      </c>
      <c r="D70" s="1">
        <f t="shared" si="9"/>
        <v>6627</v>
      </c>
      <c r="E70" s="1">
        <f t="shared" si="10"/>
        <v>7</v>
      </c>
      <c r="F70" s="1">
        <f t="shared" si="11"/>
        <v>946.71428571428567</v>
      </c>
    </row>
    <row r="71" spans="1:6" x14ac:dyDescent="0.3">
      <c r="A71" s="2">
        <f>'Data Input'!A104</f>
        <v>44894</v>
      </c>
      <c r="B71" s="1">
        <f t="shared" si="8"/>
        <v>3676987</v>
      </c>
      <c r="C71" s="1">
        <f>'Data Input'!P104</f>
        <v>3679900</v>
      </c>
      <c r="D71" s="1">
        <f t="shared" si="9"/>
        <v>2913</v>
      </c>
      <c r="E71" s="1">
        <f t="shared" si="10"/>
        <v>7</v>
      </c>
      <c r="F71" s="1">
        <f t="shared" si="11"/>
        <v>416.14285714285717</v>
      </c>
    </row>
    <row r="72" spans="1:6" x14ac:dyDescent="0.3">
      <c r="A72" s="2">
        <f>'Data Input'!A105</f>
        <v>44901</v>
      </c>
      <c r="B72" s="1">
        <f t="shared" si="8"/>
        <v>3679900</v>
      </c>
      <c r="C72" s="1">
        <f>'Data Input'!P105</f>
        <v>3681890</v>
      </c>
      <c r="D72" s="1">
        <f t="shared" si="9"/>
        <v>1990</v>
      </c>
      <c r="E72" s="1">
        <f t="shared" si="10"/>
        <v>7</v>
      </c>
      <c r="F72" s="1">
        <f t="shared" si="11"/>
        <v>284.28571428571428</v>
      </c>
    </row>
    <row r="73" spans="1:6" x14ac:dyDescent="0.3">
      <c r="A73" s="2">
        <f>'Data Input'!A106</f>
        <v>44908</v>
      </c>
      <c r="B73" s="1">
        <f t="shared" si="8"/>
        <v>3681890</v>
      </c>
      <c r="C73" s="1">
        <f>'Data Input'!P106</f>
        <v>3684987</v>
      </c>
      <c r="D73" s="1">
        <f t="shared" si="9"/>
        <v>3097</v>
      </c>
      <c r="E73" s="1">
        <f t="shared" si="10"/>
        <v>7</v>
      </c>
      <c r="F73" s="1">
        <f t="shared" si="11"/>
        <v>442.42857142857144</v>
      </c>
    </row>
    <row r="74" spans="1:6" x14ac:dyDescent="0.3">
      <c r="A74" s="2">
        <f>'Data Input'!A107</f>
        <v>44915</v>
      </c>
      <c r="B74" s="1">
        <f t="shared" si="8"/>
        <v>3684987</v>
      </c>
      <c r="C74" s="1">
        <f>'Data Input'!P107</f>
        <v>3688735</v>
      </c>
      <c r="D74" s="1">
        <f t="shared" si="9"/>
        <v>3748</v>
      </c>
      <c r="E74" s="1">
        <f t="shared" si="10"/>
        <v>7</v>
      </c>
      <c r="F74" s="1">
        <f t="shared" si="11"/>
        <v>535.42857142857144</v>
      </c>
    </row>
    <row r="75" spans="1:6" x14ac:dyDescent="0.3">
      <c r="A75" s="2">
        <f>'Data Input'!A108</f>
        <v>44922</v>
      </c>
      <c r="B75" s="1">
        <f t="shared" si="8"/>
        <v>3688735</v>
      </c>
      <c r="C75" s="1">
        <f>'Data Input'!P108</f>
        <v>3699430</v>
      </c>
      <c r="D75" s="1">
        <f t="shared" si="9"/>
        <v>10695</v>
      </c>
      <c r="E75" s="1">
        <f t="shared" si="10"/>
        <v>7</v>
      </c>
      <c r="F75" s="1">
        <f t="shared" si="11"/>
        <v>1527.8571428571429</v>
      </c>
    </row>
    <row r="76" spans="1:6" x14ac:dyDescent="0.3">
      <c r="A76" s="2"/>
      <c r="B76" s="1"/>
      <c r="C76" s="1"/>
      <c r="D76" s="1"/>
      <c r="E76" s="1"/>
      <c r="F76" s="1"/>
    </row>
  </sheetData>
  <pageMargins left="0.7" right="0.7" top="0.75" bottom="0.75" header="0.3" footer="0.3"/>
  <pageSetup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C6CCC4-BF1A-4CC2-B62E-4C6A6AC00501}">
  <dimension ref="A1:Z39"/>
  <sheetViews>
    <sheetView topLeftCell="A19" workbookViewId="0">
      <selection activeCell="F26" sqref="F26"/>
    </sheetView>
  </sheetViews>
  <sheetFormatPr defaultRowHeight="14.4" x14ac:dyDescent="0.3"/>
  <cols>
    <col min="1" max="1" width="15.5546875" customWidth="1"/>
    <col min="2" max="2" width="13.77734375" customWidth="1"/>
    <col min="3" max="3" width="12.5546875" customWidth="1"/>
    <col min="4" max="4" width="10" customWidth="1"/>
    <col min="5" max="5" width="5.77734375" customWidth="1"/>
    <col min="6" max="6" width="10.21875" customWidth="1"/>
    <col min="7" max="7" width="4.77734375" customWidth="1"/>
    <col min="8" max="8" width="32.77734375" customWidth="1"/>
    <col min="9" max="11" width="15.5546875" customWidth="1"/>
  </cols>
  <sheetData>
    <row r="1" spans="1:12" x14ac:dyDescent="0.3">
      <c r="A1" t="s">
        <v>24</v>
      </c>
      <c r="B1">
        <v>1</v>
      </c>
      <c r="L1">
        <v>1</v>
      </c>
    </row>
    <row r="2" spans="1:12" x14ac:dyDescent="0.3">
      <c r="A2" t="s">
        <v>4</v>
      </c>
      <c r="B2" t="s">
        <v>33</v>
      </c>
    </row>
    <row r="3" spans="1:12" x14ac:dyDescent="0.3">
      <c r="A3" t="s">
        <v>6</v>
      </c>
      <c r="B3" t="s">
        <v>7</v>
      </c>
    </row>
    <row r="4" spans="1:12" x14ac:dyDescent="0.3">
      <c r="A4" t="s">
        <v>8</v>
      </c>
      <c r="B4" t="s">
        <v>40</v>
      </c>
    </row>
    <row r="5" spans="1:12" x14ac:dyDescent="0.3">
      <c r="B5" t="s">
        <v>14</v>
      </c>
    </row>
    <row r="6" spans="1:12" x14ac:dyDescent="0.3">
      <c r="A6" s="2" t="s">
        <v>2</v>
      </c>
      <c r="B6" t="s">
        <v>12</v>
      </c>
      <c r="C6" t="s">
        <v>13</v>
      </c>
      <c r="D6" t="s">
        <v>9</v>
      </c>
      <c r="E6" t="s">
        <v>1</v>
      </c>
      <c r="F6" t="s">
        <v>10</v>
      </c>
      <c r="H6" t="s">
        <v>0</v>
      </c>
    </row>
    <row r="7" spans="1:12" x14ac:dyDescent="0.3">
      <c r="A7" s="2">
        <f>'Data Input'!A4</f>
        <v>44327</v>
      </c>
      <c r="B7" s="1"/>
      <c r="C7" s="1">
        <f>'Data Input'!U4</f>
        <v>9398420</v>
      </c>
      <c r="D7" s="1"/>
      <c r="E7" s="1"/>
      <c r="F7" s="1"/>
    </row>
    <row r="8" spans="1:12" x14ac:dyDescent="0.3">
      <c r="A8" s="2">
        <f>'Data Input'!A5</f>
        <v>44341</v>
      </c>
      <c r="B8" s="1">
        <f>C7</f>
        <v>9398420</v>
      </c>
      <c r="C8" s="1">
        <f>'Data Input'!U5</f>
        <v>9503060</v>
      </c>
      <c r="D8" s="1">
        <f>IF(C8-B8&gt;0,C8-B8,0)</f>
        <v>104640</v>
      </c>
      <c r="E8" s="1">
        <f>A8-A7</f>
        <v>14</v>
      </c>
      <c r="F8" s="1">
        <f>IF(D8/E8&gt;-1,D8/E8,#N/A)</f>
        <v>7474.2857142857147</v>
      </c>
    </row>
    <row r="9" spans="1:12" x14ac:dyDescent="0.3">
      <c r="A9" s="2">
        <f>'Data Input'!A6</f>
        <v>44348</v>
      </c>
      <c r="B9" s="1">
        <f t="shared" ref="B9:B20" si="0">C8</f>
        <v>9503060</v>
      </c>
      <c r="C9" s="1">
        <f>'Data Input'!U6</f>
        <v>9555910</v>
      </c>
      <c r="D9" s="1">
        <f t="shared" ref="D9:D20" si="1">IF(C9-B9&gt;0,C9-B9,0)</f>
        <v>52850</v>
      </c>
      <c r="E9" s="1">
        <f>A9-A8</f>
        <v>7</v>
      </c>
      <c r="F9" s="1">
        <f t="shared" ref="F9:F20" si="2">IF(D9/E9&gt;-1,D9/E9,#N/A)</f>
        <v>7550</v>
      </c>
    </row>
    <row r="10" spans="1:12" x14ac:dyDescent="0.3">
      <c r="A10" s="2">
        <f>'Data Input'!A7</f>
        <v>44355</v>
      </c>
      <c r="B10" s="1">
        <f t="shared" si="0"/>
        <v>9555910</v>
      </c>
      <c r="C10" s="1">
        <f>'Data Input'!U7</f>
        <v>9607700</v>
      </c>
      <c r="D10" s="1">
        <f t="shared" si="1"/>
        <v>51790</v>
      </c>
      <c r="E10" s="1">
        <f>A10-A9</f>
        <v>7</v>
      </c>
      <c r="F10" s="1">
        <f t="shared" si="2"/>
        <v>7398.5714285714284</v>
      </c>
    </row>
    <row r="11" spans="1:12" x14ac:dyDescent="0.3">
      <c r="A11" s="2">
        <f>'Data Input'!A8</f>
        <v>44362</v>
      </c>
      <c r="B11" s="1">
        <f t="shared" si="0"/>
        <v>9607700</v>
      </c>
      <c r="C11" s="1">
        <f>'Data Input'!U8</f>
        <v>9658750</v>
      </c>
      <c r="D11" s="1">
        <f t="shared" si="1"/>
        <v>51050</v>
      </c>
      <c r="E11" s="1">
        <f>A11-A10</f>
        <v>7</v>
      </c>
      <c r="F11" s="1">
        <f t="shared" si="2"/>
        <v>7292.8571428571431</v>
      </c>
    </row>
    <row r="12" spans="1:12" s="2" customFormat="1" x14ac:dyDescent="0.3">
      <c r="A12" s="2">
        <f>'Data Input'!A9</f>
        <v>44369</v>
      </c>
      <c r="B12" s="1">
        <f t="shared" si="0"/>
        <v>9658750</v>
      </c>
      <c r="C12" s="1">
        <f>'Data Input'!U9</f>
        <v>9707870</v>
      </c>
      <c r="D12" s="1">
        <f t="shared" si="1"/>
        <v>49120</v>
      </c>
      <c r="E12" s="1">
        <f t="shared" ref="E12:E18" si="3">A12-A11</f>
        <v>7</v>
      </c>
      <c r="F12" s="1">
        <f t="shared" si="2"/>
        <v>7017.1428571428569</v>
      </c>
      <c r="G12"/>
      <c r="H12"/>
      <c r="I12"/>
      <c r="J12"/>
      <c r="K12"/>
    </row>
    <row r="13" spans="1:12" s="2" customFormat="1" x14ac:dyDescent="0.3">
      <c r="A13" s="2">
        <f>'Data Input'!A10</f>
        <v>44376</v>
      </c>
      <c r="B13" s="1">
        <f t="shared" si="0"/>
        <v>9707870</v>
      </c>
      <c r="C13" s="1">
        <f>'Data Input'!U10</f>
        <v>9756200</v>
      </c>
      <c r="D13" s="1">
        <f t="shared" si="1"/>
        <v>48330</v>
      </c>
      <c r="E13" s="1">
        <f t="shared" si="3"/>
        <v>7</v>
      </c>
      <c r="F13" s="1">
        <f t="shared" si="2"/>
        <v>6904.2857142857147</v>
      </c>
      <c r="H13"/>
    </row>
    <row r="14" spans="1:12" s="2" customFormat="1" x14ac:dyDescent="0.3">
      <c r="A14" s="2">
        <f>'Data Input'!A11</f>
        <v>44383</v>
      </c>
      <c r="B14" s="1">
        <f t="shared" si="0"/>
        <v>9756200</v>
      </c>
      <c r="C14" s="1">
        <f>'Data Input'!U11</f>
        <v>9800190</v>
      </c>
      <c r="D14" s="1">
        <f t="shared" si="1"/>
        <v>43990</v>
      </c>
      <c r="E14" s="1">
        <f t="shared" si="3"/>
        <v>7</v>
      </c>
      <c r="F14" s="1">
        <f t="shared" si="2"/>
        <v>6284.2857142857147</v>
      </c>
      <c r="H14"/>
    </row>
    <row r="15" spans="1:12" s="2" customFormat="1" x14ac:dyDescent="0.3">
      <c r="A15" s="2">
        <f>'Data Input'!A12</f>
        <v>44390</v>
      </c>
      <c r="B15" s="1">
        <f t="shared" si="0"/>
        <v>9800190</v>
      </c>
      <c r="C15" s="1">
        <f>'Data Input'!U12</f>
        <v>9847290</v>
      </c>
      <c r="D15" s="1">
        <f t="shared" si="1"/>
        <v>47100</v>
      </c>
      <c r="E15" s="1">
        <f t="shared" si="3"/>
        <v>7</v>
      </c>
      <c r="F15" s="1">
        <f t="shared" si="2"/>
        <v>6728.5714285714284</v>
      </c>
      <c r="H15"/>
    </row>
    <row r="16" spans="1:12" s="2" customFormat="1" x14ac:dyDescent="0.3">
      <c r="A16" s="2">
        <f>'Data Input'!A13</f>
        <v>44397</v>
      </c>
      <c r="B16" s="1">
        <f t="shared" si="0"/>
        <v>9847290</v>
      </c>
      <c r="C16" s="1">
        <f>'Data Input'!U13</f>
        <v>9851370</v>
      </c>
      <c r="D16" s="1">
        <f t="shared" si="1"/>
        <v>4080</v>
      </c>
      <c r="E16" s="1">
        <f t="shared" si="3"/>
        <v>7</v>
      </c>
      <c r="F16" s="1">
        <f t="shared" si="2"/>
        <v>582.85714285714289</v>
      </c>
      <c r="H16"/>
    </row>
    <row r="17" spans="1:26" s="2" customFormat="1" x14ac:dyDescent="0.3">
      <c r="A17" s="2">
        <f>'Data Input'!A14</f>
        <v>44404</v>
      </c>
      <c r="B17" s="1">
        <f t="shared" si="0"/>
        <v>9851370</v>
      </c>
      <c r="C17" s="1">
        <f>'Data Input'!U14</f>
        <v>9931040</v>
      </c>
      <c r="D17" s="1">
        <f t="shared" si="1"/>
        <v>79670</v>
      </c>
      <c r="E17" s="1">
        <f t="shared" si="3"/>
        <v>7</v>
      </c>
      <c r="F17" s="1">
        <f t="shared" si="2"/>
        <v>11381.428571428571</v>
      </c>
      <c r="H17"/>
    </row>
    <row r="18" spans="1:26" x14ac:dyDescent="0.3">
      <c r="A18" s="2">
        <f>'Data Input'!A15</f>
        <v>44411</v>
      </c>
      <c r="B18" s="1">
        <f t="shared" si="0"/>
        <v>9931040</v>
      </c>
      <c r="C18" s="1">
        <f>'Data Input'!U15</f>
        <v>9977290</v>
      </c>
      <c r="D18" s="1">
        <f t="shared" si="1"/>
        <v>46250</v>
      </c>
      <c r="E18" s="1">
        <f t="shared" si="3"/>
        <v>7</v>
      </c>
      <c r="F18" s="1">
        <f t="shared" si="2"/>
        <v>6607.1428571428569</v>
      </c>
      <c r="G18" s="2"/>
      <c r="I18" s="2"/>
      <c r="J18" s="2"/>
      <c r="K18" s="2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x14ac:dyDescent="0.3">
      <c r="A19" s="2">
        <f>'Data Input'!A16</f>
        <v>44418</v>
      </c>
      <c r="B19" s="1">
        <f t="shared" si="0"/>
        <v>9977290</v>
      </c>
      <c r="C19" s="1">
        <f>'Data Input'!U16</f>
        <v>10019850</v>
      </c>
      <c r="D19" s="1">
        <f t="shared" si="1"/>
        <v>42560</v>
      </c>
      <c r="E19" s="1">
        <f>A19-A18</f>
        <v>7</v>
      </c>
      <c r="F19" s="1">
        <f t="shared" si="2"/>
        <v>6080</v>
      </c>
      <c r="K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x14ac:dyDescent="0.3">
      <c r="A20" s="2">
        <f>'Data Input'!A17</f>
        <v>44425</v>
      </c>
      <c r="B20" s="1">
        <f t="shared" si="0"/>
        <v>10019850</v>
      </c>
      <c r="C20" s="1">
        <f>'Data Input'!U17</f>
        <v>10062080</v>
      </c>
      <c r="D20" s="1">
        <f t="shared" si="1"/>
        <v>42230</v>
      </c>
      <c r="E20" s="1">
        <f>A20-A19</f>
        <v>7</v>
      </c>
      <c r="F20" s="1">
        <f t="shared" si="2"/>
        <v>6032.8571428571431</v>
      </c>
      <c r="G20" s="1"/>
      <c r="H20" s="1"/>
      <c r="I20" s="1"/>
      <c r="J20" s="1"/>
      <c r="K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x14ac:dyDescent="0.3">
      <c r="A21" s="2">
        <f>'Data Input'!A18</f>
        <v>44432</v>
      </c>
      <c r="B21" s="1">
        <f>C20</f>
        <v>10062080</v>
      </c>
      <c r="C21" s="1">
        <f>'Data Input'!U18</f>
        <v>10107800</v>
      </c>
      <c r="D21" s="1">
        <f>IF(C21-B21&gt;0,C21-B21,0)</f>
        <v>45720</v>
      </c>
      <c r="E21" s="1">
        <f>A21-A20</f>
        <v>7</v>
      </c>
      <c r="F21" s="1">
        <f>IF(D21/E21&gt;-1,D21/E21,#N/A)</f>
        <v>6531.4285714285716</v>
      </c>
      <c r="G21" s="1"/>
      <c r="H21" s="1"/>
      <c r="I21" s="1"/>
      <c r="J21" s="1"/>
      <c r="K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x14ac:dyDescent="0.3">
      <c r="A22" s="2">
        <f>'Data Input'!A19</f>
        <v>44439</v>
      </c>
      <c r="B22" s="1">
        <f>C21</f>
        <v>10107800</v>
      </c>
      <c r="C22" s="1">
        <f>'Data Input'!U19</f>
        <v>10145770</v>
      </c>
      <c r="D22" s="1">
        <f>IF(C22-B22&gt;0,C22-B22,0)</f>
        <v>37970</v>
      </c>
      <c r="E22" s="1">
        <f>A22-A21</f>
        <v>7</v>
      </c>
      <c r="F22" s="1">
        <f>IF(D22/E22&gt;-1,D22/E22,#N/A)</f>
        <v>5424.2857142857147</v>
      </c>
      <c r="G22" s="1"/>
      <c r="H22" s="1"/>
      <c r="I22" s="1"/>
      <c r="J22" s="1"/>
      <c r="K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7.100000000000001" customHeight="1" x14ac:dyDescent="0.3">
      <c r="A23" s="2">
        <f>'Data Input'!A20</f>
        <v>44446</v>
      </c>
      <c r="B23" s="1">
        <f t="shared" ref="B23:B39" si="4">C22</f>
        <v>10145770</v>
      </c>
      <c r="C23" s="1">
        <f>'Data Input'!U20</f>
        <v>10184620</v>
      </c>
      <c r="D23" s="1">
        <f t="shared" ref="D23:D39" si="5">IF(C23-B23&gt;0,C23-B23,0)</f>
        <v>38850</v>
      </c>
      <c r="E23" s="1">
        <f t="shared" ref="E23:E39" si="6">A23-A22</f>
        <v>7</v>
      </c>
      <c r="F23" s="1">
        <f t="shared" ref="F23:F39" si="7">IF(D23/E23&gt;-1,D23/E23,#N/A)</f>
        <v>5550</v>
      </c>
      <c r="I23" s="1"/>
      <c r="J23" s="1"/>
      <c r="K23" s="1"/>
      <c r="L23" t="s">
        <v>11</v>
      </c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x14ac:dyDescent="0.3">
      <c r="A24" s="2" t="e">
        <f>'Data Input'!#REF!</f>
        <v>#REF!</v>
      </c>
      <c r="B24" s="1">
        <f t="shared" si="4"/>
        <v>10184620</v>
      </c>
      <c r="C24" s="1" t="e">
        <f>'Data Input'!#REF!</f>
        <v>#REF!</v>
      </c>
      <c r="D24" s="1" t="e">
        <f t="shared" si="5"/>
        <v>#REF!</v>
      </c>
      <c r="E24" s="1" t="e">
        <f t="shared" si="6"/>
        <v>#REF!</v>
      </c>
      <c r="F24" s="1" t="e">
        <f t="shared" si="7"/>
        <v>#REF!</v>
      </c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x14ac:dyDescent="0.3">
      <c r="A25" s="2" t="e">
        <f>'Data Input'!#REF!</f>
        <v>#REF!</v>
      </c>
      <c r="B25" s="1" t="e">
        <f t="shared" si="4"/>
        <v>#REF!</v>
      </c>
      <c r="C25" s="1" t="e">
        <f>'Data Input'!#REF!</f>
        <v>#REF!</v>
      </c>
      <c r="D25" s="1" t="e">
        <f t="shared" si="5"/>
        <v>#REF!</v>
      </c>
      <c r="E25" s="1" t="e">
        <f t="shared" si="6"/>
        <v>#REF!</v>
      </c>
      <c r="F25" s="1" t="e">
        <f t="shared" si="7"/>
        <v>#REF!</v>
      </c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x14ac:dyDescent="0.3">
      <c r="A26" s="2" t="e">
        <f>'Data Input'!#REF!</f>
        <v>#REF!</v>
      </c>
      <c r="B26" s="1" t="e">
        <f t="shared" si="4"/>
        <v>#REF!</v>
      </c>
      <c r="C26" s="1" t="e">
        <f>'Data Input'!#REF!</f>
        <v>#REF!</v>
      </c>
      <c r="D26" s="1" t="e">
        <f t="shared" si="5"/>
        <v>#REF!</v>
      </c>
      <c r="E26" s="1" t="e">
        <f t="shared" si="6"/>
        <v>#REF!</v>
      </c>
      <c r="F26" s="1" t="e">
        <f t="shared" si="7"/>
        <v>#REF!</v>
      </c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x14ac:dyDescent="0.3">
      <c r="A27" s="2" t="e">
        <f>'Data Input'!#REF!</f>
        <v>#REF!</v>
      </c>
      <c r="B27" s="1" t="e">
        <f t="shared" si="4"/>
        <v>#REF!</v>
      </c>
      <c r="C27" s="1" t="e">
        <f>'Data Input'!#REF!</f>
        <v>#REF!</v>
      </c>
      <c r="D27" s="1" t="e">
        <f t="shared" si="5"/>
        <v>#REF!</v>
      </c>
      <c r="E27" s="1" t="e">
        <f t="shared" si="6"/>
        <v>#REF!</v>
      </c>
      <c r="F27" s="1" t="e">
        <f t="shared" si="7"/>
        <v>#REF!</v>
      </c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x14ac:dyDescent="0.3">
      <c r="A28" s="2" t="e">
        <f>'Data Input'!#REF!</f>
        <v>#REF!</v>
      </c>
      <c r="B28" s="1" t="e">
        <f t="shared" si="4"/>
        <v>#REF!</v>
      </c>
      <c r="C28" s="1" t="e">
        <f>'Data Input'!#REF!</f>
        <v>#REF!</v>
      </c>
      <c r="D28" s="1" t="e">
        <f t="shared" si="5"/>
        <v>#REF!</v>
      </c>
      <c r="E28" s="1" t="e">
        <f t="shared" si="6"/>
        <v>#REF!</v>
      </c>
      <c r="F28" s="1" t="e">
        <f t="shared" si="7"/>
        <v>#REF!</v>
      </c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x14ac:dyDescent="0.3">
      <c r="A29" s="2" t="e">
        <f>'Data Input'!#REF!</f>
        <v>#REF!</v>
      </c>
      <c r="B29" s="1" t="e">
        <f t="shared" si="4"/>
        <v>#REF!</v>
      </c>
      <c r="C29" s="1" t="e">
        <f>'Data Input'!#REF!</f>
        <v>#REF!</v>
      </c>
      <c r="D29" s="1" t="e">
        <f t="shared" si="5"/>
        <v>#REF!</v>
      </c>
      <c r="E29" s="1" t="e">
        <f t="shared" si="6"/>
        <v>#REF!</v>
      </c>
      <c r="F29" s="1" t="e">
        <f t="shared" si="7"/>
        <v>#REF!</v>
      </c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x14ac:dyDescent="0.3">
      <c r="A30" s="2" t="e">
        <f>'Data Input'!#REF!</f>
        <v>#REF!</v>
      </c>
      <c r="B30" s="1" t="e">
        <f t="shared" si="4"/>
        <v>#REF!</v>
      </c>
      <c r="C30" s="1" t="e">
        <f>'Data Input'!#REF!</f>
        <v>#REF!</v>
      </c>
      <c r="D30" s="1" t="e">
        <f t="shared" si="5"/>
        <v>#REF!</v>
      </c>
      <c r="E30" s="1" t="e">
        <f t="shared" si="6"/>
        <v>#REF!</v>
      </c>
      <c r="F30" s="1" t="e">
        <f t="shared" si="7"/>
        <v>#REF!</v>
      </c>
    </row>
    <row r="31" spans="1:26" x14ac:dyDescent="0.3">
      <c r="A31" s="2" t="e">
        <f>'Data Input'!#REF!</f>
        <v>#REF!</v>
      </c>
      <c r="B31" s="1" t="e">
        <f t="shared" si="4"/>
        <v>#REF!</v>
      </c>
      <c r="C31" s="1" t="e">
        <f>'Data Input'!#REF!</f>
        <v>#REF!</v>
      </c>
      <c r="D31" s="1" t="e">
        <f t="shared" si="5"/>
        <v>#REF!</v>
      </c>
      <c r="E31" s="1" t="e">
        <f t="shared" si="6"/>
        <v>#REF!</v>
      </c>
      <c r="F31" s="1" t="e">
        <f t="shared" si="7"/>
        <v>#REF!</v>
      </c>
    </row>
    <row r="32" spans="1:26" x14ac:dyDescent="0.3">
      <c r="A32" s="2" t="e">
        <f>'Data Input'!#REF!</f>
        <v>#REF!</v>
      </c>
      <c r="B32" s="1" t="e">
        <f t="shared" si="4"/>
        <v>#REF!</v>
      </c>
      <c r="C32" s="1" t="e">
        <f>'Data Input'!#REF!</f>
        <v>#REF!</v>
      </c>
      <c r="D32" s="1" t="e">
        <f t="shared" si="5"/>
        <v>#REF!</v>
      </c>
      <c r="E32" s="1" t="e">
        <f t="shared" si="6"/>
        <v>#REF!</v>
      </c>
      <c r="F32" s="1" t="e">
        <f t="shared" si="7"/>
        <v>#REF!</v>
      </c>
    </row>
    <row r="33" spans="1:6" x14ac:dyDescent="0.3">
      <c r="A33" s="2" t="e">
        <f>'Data Input'!#REF!</f>
        <v>#REF!</v>
      </c>
      <c r="B33" s="1" t="e">
        <f t="shared" si="4"/>
        <v>#REF!</v>
      </c>
      <c r="C33" s="1" t="e">
        <f>'Data Input'!#REF!</f>
        <v>#REF!</v>
      </c>
      <c r="D33" s="1" t="e">
        <f t="shared" si="5"/>
        <v>#REF!</v>
      </c>
      <c r="E33" s="1" t="e">
        <f t="shared" si="6"/>
        <v>#REF!</v>
      </c>
      <c r="F33" s="1" t="e">
        <f t="shared" si="7"/>
        <v>#REF!</v>
      </c>
    </row>
    <row r="34" spans="1:6" x14ac:dyDescent="0.3">
      <c r="A34" s="2" t="e">
        <f>'Data Input'!#REF!</f>
        <v>#REF!</v>
      </c>
      <c r="B34" s="1" t="e">
        <f t="shared" si="4"/>
        <v>#REF!</v>
      </c>
      <c r="C34" s="1" t="e">
        <f>'Data Input'!#REF!</f>
        <v>#REF!</v>
      </c>
      <c r="D34" s="1" t="e">
        <f t="shared" si="5"/>
        <v>#REF!</v>
      </c>
      <c r="E34" s="1" t="e">
        <f t="shared" si="6"/>
        <v>#REF!</v>
      </c>
      <c r="F34" s="1" t="e">
        <f t="shared" si="7"/>
        <v>#REF!</v>
      </c>
    </row>
    <row r="35" spans="1:6" x14ac:dyDescent="0.3">
      <c r="A35" s="2" t="e">
        <f>'Data Input'!#REF!</f>
        <v>#REF!</v>
      </c>
      <c r="B35" s="1" t="e">
        <f t="shared" si="4"/>
        <v>#REF!</v>
      </c>
      <c r="C35" s="1" t="e">
        <f>'Data Input'!#REF!</f>
        <v>#REF!</v>
      </c>
      <c r="D35" s="1" t="e">
        <f t="shared" si="5"/>
        <v>#REF!</v>
      </c>
      <c r="E35" s="1" t="e">
        <f t="shared" si="6"/>
        <v>#REF!</v>
      </c>
      <c r="F35" s="1" t="e">
        <f t="shared" si="7"/>
        <v>#REF!</v>
      </c>
    </row>
    <row r="36" spans="1:6" x14ac:dyDescent="0.3">
      <c r="A36" s="2" t="e">
        <f>'Data Input'!#REF!</f>
        <v>#REF!</v>
      </c>
      <c r="B36" s="1" t="e">
        <f t="shared" si="4"/>
        <v>#REF!</v>
      </c>
      <c r="C36" s="1" t="e">
        <f>'Data Input'!#REF!</f>
        <v>#REF!</v>
      </c>
      <c r="D36" s="1" t="e">
        <f t="shared" si="5"/>
        <v>#REF!</v>
      </c>
      <c r="E36" s="1" t="e">
        <f t="shared" si="6"/>
        <v>#REF!</v>
      </c>
      <c r="F36" s="1" t="e">
        <f t="shared" si="7"/>
        <v>#REF!</v>
      </c>
    </row>
    <row r="37" spans="1:6" x14ac:dyDescent="0.3">
      <c r="A37" s="2" t="e">
        <f>'Data Input'!#REF!</f>
        <v>#REF!</v>
      </c>
      <c r="B37" s="1" t="e">
        <f t="shared" si="4"/>
        <v>#REF!</v>
      </c>
      <c r="C37" s="1" t="e">
        <f>'Data Input'!#REF!</f>
        <v>#REF!</v>
      </c>
      <c r="D37" s="1" t="e">
        <f t="shared" si="5"/>
        <v>#REF!</v>
      </c>
      <c r="E37" s="1" t="e">
        <f t="shared" si="6"/>
        <v>#REF!</v>
      </c>
      <c r="F37" s="1" t="e">
        <f t="shared" si="7"/>
        <v>#REF!</v>
      </c>
    </row>
    <row r="38" spans="1:6" x14ac:dyDescent="0.3">
      <c r="A38" s="2" t="e">
        <f>'Data Input'!#REF!</f>
        <v>#REF!</v>
      </c>
      <c r="B38" s="1" t="e">
        <f t="shared" si="4"/>
        <v>#REF!</v>
      </c>
      <c r="C38" s="1" t="e">
        <f>'Data Input'!#REF!</f>
        <v>#REF!</v>
      </c>
      <c r="D38" s="1" t="e">
        <f t="shared" si="5"/>
        <v>#REF!</v>
      </c>
      <c r="E38" s="1" t="e">
        <f t="shared" si="6"/>
        <v>#REF!</v>
      </c>
      <c r="F38" s="1" t="e">
        <f t="shared" si="7"/>
        <v>#REF!</v>
      </c>
    </row>
    <row r="39" spans="1:6" x14ac:dyDescent="0.3">
      <c r="A39" s="2">
        <f>'Data Input'!A58</f>
        <v>44614</v>
      </c>
      <c r="B39" s="1" t="e">
        <f t="shared" si="4"/>
        <v>#REF!</v>
      </c>
      <c r="C39" s="1">
        <f>'Data Input'!U58</f>
        <v>10823740</v>
      </c>
      <c r="D39" s="1" t="e">
        <f t="shared" si="5"/>
        <v>#REF!</v>
      </c>
      <c r="E39" s="1" t="e">
        <f t="shared" si="6"/>
        <v>#REF!</v>
      </c>
      <c r="F39" s="1" t="e">
        <f t="shared" si="7"/>
        <v>#REF!</v>
      </c>
    </row>
  </sheetData>
  <pageMargins left="0.7" right="0.7" top="0.75" bottom="0.75" header="0.3" footer="0.3"/>
  <pageSetup orientation="portrait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FB5D94-17B5-4550-B254-F7BC519AA7E4}">
  <dimension ref="A1:Z90"/>
  <sheetViews>
    <sheetView topLeftCell="A38" workbookViewId="0">
      <selection activeCell="A23" sqref="A23:F75"/>
    </sheetView>
  </sheetViews>
  <sheetFormatPr defaultRowHeight="14.4" x14ac:dyDescent="0.3"/>
  <cols>
    <col min="1" max="1" width="15.5546875" customWidth="1"/>
    <col min="2" max="2" width="13.77734375" customWidth="1"/>
    <col min="3" max="3" width="12.5546875" customWidth="1"/>
    <col min="4" max="4" width="10" customWidth="1"/>
    <col min="5" max="5" width="5.77734375" customWidth="1"/>
    <col min="6" max="6" width="10.21875" customWidth="1"/>
    <col min="7" max="7" width="4.77734375" customWidth="1"/>
    <col min="8" max="8" width="32.77734375" customWidth="1"/>
    <col min="9" max="11" width="15.5546875" customWidth="1"/>
  </cols>
  <sheetData>
    <row r="1" spans="1:12" x14ac:dyDescent="0.3">
      <c r="A1" t="s">
        <v>24</v>
      </c>
      <c r="B1">
        <v>1</v>
      </c>
      <c r="L1">
        <v>1</v>
      </c>
    </row>
    <row r="2" spans="1:12" x14ac:dyDescent="0.3">
      <c r="A2" t="s">
        <v>4</v>
      </c>
      <c r="B2" t="s">
        <v>33</v>
      </c>
    </row>
    <row r="3" spans="1:12" x14ac:dyDescent="0.3">
      <c r="A3" t="s">
        <v>6</v>
      </c>
      <c r="B3" t="s">
        <v>7</v>
      </c>
    </row>
    <row r="4" spans="1:12" x14ac:dyDescent="0.3">
      <c r="A4" t="s">
        <v>8</v>
      </c>
      <c r="B4">
        <v>0.5</v>
      </c>
    </row>
    <row r="5" spans="1:12" x14ac:dyDescent="0.3">
      <c r="B5" t="s">
        <v>14</v>
      </c>
    </row>
    <row r="6" spans="1:12" x14ac:dyDescent="0.3">
      <c r="A6" s="2" t="s">
        <v>2</v>
      </c>
      <c r="B6" t="s">
        <v>12</v>
      </c>
      <c r="C6" t="s">
        <v>13</v>
      </c>
      <c r="D6" t="s">
        <v>9</v>
      </c>
      <c r="E6" t="s">
        <v>1</v>
      </c>
      <c r="F6" t="s">
        <v>10</v>
      </c>
      <c r="H6" t="s">
        <v>0</v>
      </c>
    </row>
    <row r="7" spans="1:12" x14ac:dyDescent="0.3">
      <c r="A7" s="2">
        <f>'Data Input'!A4</f>
        <v>44327</v>
      </c>
      <c r="B7" s="1"/>
      <c r="C7" s="1">
        <f>'Data Input'!T4</f>
        <v>0</v>
      </c>
      <c r="D7" s="1"/>
      <c r="E7" s="1"/>
      <c r="F7" s="1"/>
    </row>
    <row r="8" spans="1:12" x14ac:dyDescent="0.3">
      <c r="A8" s="2">
        <f>'Data Input'!A5</f>
        <v>44341</v>
      </c>
      <c r="B8" s="1">
        <f>C7</f>
        <v>0</v>
      </c>
      <c r="C8" s="1">
        <f>'Data Input'!T5</f>
        <v>0</v>
      </c>
      <c r="D8" s="1">
        <f>IF(C8-B8&gt;0,C8-B8,0)</f>
        <v>0</v>
      </c>
      <c r="E8" s="1">
        <f t="shared" ref="E8:E23" si="0">A8-A7</f>
        <v>14</v>
      </c>
      <c r="F8" s="1">
        <f>IF(D8/E8&gt;-1,D8/E8,#N/A)</f>
        <v>0</v>
      </c>
    </row>
    <row r="9" spans="1:12" x14ac:dyDescent="0.3">
      <c r="A9" s="2">
        <f>'Data Input'!A6</f>
        <v>44348</v>
      </c>
      <c r="B9" s="1">
        <f t="shared" ref="B9:B23" si="1">C8</f>
        <v>0</v>
      </c>
      <c r="C9" s="1">
        <f>'Data Input'!T6</f>
        <v>0</v>
      </c>
      <c r="D9" s="1">
        <f t="shared" ref="D9:D22" si="2">IF(C9-B9&gt;0,C9-B9,0)</f>
        <v>0</v>
      </c>
      <c r="E9" s="1">
        <f t="shared" si="0"/>
        <v>7</v>
      </c>
      <c r="F9" s="1">
        <f t="shared" ref="F9:F22" si="3">IF(D9/E9&gt;-1,D9/E9,#N/A)</f>
        <v>0</v>
      </c>
    </row>
    <row r="10" spans="1:12" x14ac:dyDescent="0.3">
      <c r="A10" s="2">
        <f>'Data Input'!A7</f>
        <v>44355</v>
      </c>
      <c r="B10" s="1">
        <f t="shared" si="1"/>
        <v>0</v>
      </c>
      <c r="C10" s="1">
        <f>'Data Input'!T7</f>
        <v>0</v>
      </c>
      <c r="D10" s="1">
        <f t="shared" si="2"/>
        <v>0</v>
      </c>
      <c r="E10" s="1">
        <f t="shared" si="0"/>
        <v>7</v>
      </c>
      <c r="F10" s="1">
        <f t="shared" si="3"/>
        <v>0</v>
      </c>
    </row>
    <row r="11" spans="1:12" x14ac:dyDescent="0.3">
      <c r="A11" s="2">
        <f>'Data Input'!A8</f>
        <v>44362</v>
      </c>
      <c r="B11" s="1">
        <f t="shared" si="1"/>
        <v>0</v>
      </c>
      <c r="C11" s="1">
        <f>'Data Input'!T8</f>
        <v>0</v>
      </c>
      <c r="D11" s="1">
        <f t="shared" si="2"/>
        <v>0</v>
      </c>
      <c r="E11" s="1">
        <f t="shared" si="0"/>
        <v>7</v>
      </c>
      <c r="F11" s="1">
        <f t="shared" si="3"/>
        <v>0</v>
      </c>
    </row>
    <row r="12" spans="1:12" s="2" customFormat="1" x14ac:dyDescent="0.3">
      <c r="A12" s="2">
        <f>'Data Input'!A9</f>
        <v>44369</v>
      </c>
      <c r="B12" s="1">
        <f t="shared" si="1"/>
        <v>0</v>
      </c>
      <c r="C12" s="1">
        <f>'Data Input'!T9</f>
        <v>0</v>
      </c>
      <c r="D12" s="1">
        <f t="shared" si="2"/>
        <v>0</v>
      </c>
      <c r="E12" s="1">
        <f t="shared" si="0"/>
        <v>7</v>
      </c>
      <c r="F12" s="1">
        <f t="shared" si="3"/>
        <v>0</v>
      </c>
      <c r="G12"/>
      <c r="H12"/>
      <c r="I12"/>
      <c r="J12"/>
      <c r="K12"/>
    </row>
    <row r="13" spans="1:12" s="2" customFormat="1" x14ac:dyDescent="0.3">
      <c r="A13" s="2">
        <f>'Data Input'!A10</f>
        <v>44376</v>
      </c>
      <c r="B13" s="1">
        <f t="shared" si="1"/>
        <v>0</v>
      </c>
      <c r="C13" s="1">
        <f>'Data Input'!T10</f>
        <v>0</v>
      </c>
      <c r="D13" s="1">
        <f t="shared" si="2"/>
        <v>0</v>
      </c>
      <c r="E13" s="1">
        <f t="shared" si="0"/>
        <v>7</v>
      </c>
      <c r="F13" s="1">
        <f t="shared" si="3"/>
        <v>0</v>
      </c>
      <c r="H13"/>
    </row>
    <row r="14" spans="1:12" s="2" customFormat="1" x14ac:dyDescent="0.3">
      <c r="A14" s="2">
        <f>'Data Input'!A11</f>
        <v>44383</v>
      </c>
      <c r="B14" s="1">
        <f t="shared" si="1"/>
        <v>0</v>
      </c>
      <c r="C14" s="1">
        <f>'Data Input'!T11</f>
        <v>0</v>
      </c>
      <c r="D14" s="1">
        <f t="shared" si="2"/>
        <v>0</v>
      </c>
      <c r="E14" s="1">
        <f t="shared" si="0"/>
        <v>7</v>
      </c>
      <c r="F14" s="1">
        <f t="shared" si="3"/>
        <v>0</v>
      </c>
      <c r="H14"/>
    </row>
    <row r="15" spans="1:12" s="2" customFormat="1" x14ac:dyDescent="0.3">
      <c r="A15" s="2">
        <f>'Data Input'!A12</f>
        <v>44390</v>
      </c>
      <c r="B15" s="1">
        <f t="shared" si="1"/>
        <v>0</v>
      </c>
      <c r="C15" s="1">
        <f>'Data Input'!T12</f>
        <v>0</v>
      </c>
      <c r="D15" s="1">
        <f t="shared" si="2"/>
        <v>0</v>
      </c>
      <c r="E15" s="1">
        <f t="shared" si="0"/>
        <v>7</v>
      </c>
      <c r="F15" s="1">
        <f t="shared" si="3"/>
        <v>0</v>
      </c>
      <c r="H15"/>
    </row>
    <row r="16" spans="1:12" s="2" customFormat="1" x14ac:dyDescent="0.3">
      <c r="A16" s="2">
        <f>'Data Input'!A13</f>
        <v>44397</v>
      </c>
      <c r="B16" s="1">
        <f t="shared" si="1"/>
        <v>0</v>
      </c>
      <c r="C16" s="1">
        <f>'Data Input'!T13</f>
        <v>0</v>
      </c>
      <c r="D16" s="1">
        <f t="shared" si="2"/>
        <v>0</v>
      </c>
      <c r="E16" s="1">
        <f t="shared" si="0"/>
        <v>7</v>
      </c>
      <c r="F16" s="1">
        <f t="shared" si="3"/>
        <v>0</v>
      </c>
      <c r="H16"/>
    </row>
    <row r="17" spans="1:26" s="2" customFormat="1" x14ac:dyDescent="0.3">
      <c r="A17" s="2">
        <f>'Data Input'!A14</f>
        <v>44404</v>
      </c>
      <c r="B17" s="1">
        <f t="shared" si="1"/>
        <v>0</v>
      </c>
      <c r="C17" s="1">
        <f>'Data Input'!T14</f>
        <v>0</v>
      </c>
      <c r="D17" s="1">
        <f t="shared" si="2"/>
        <v>0</v>
      </c>
      <c r="E17" s="1">
        <f t="shared" si="0"/>
        <v>7</v>
      </c>
      <c r="F17" s="1">
        <f t="shared" si="3"/>
        <v>0</v>
      </c>
      <c r="H17"/>
    </row>
    <row r="18" spans="1:26" x14ac:dyDescent="0.3">
      <c r="A18" s="2">
        <f>'Data Input'!A15</f>
        <v>44411</v>
      </c>
      <c r="B18" s="1">
        <f t="shared" si="1"/>
        <v>0</v>
      </c>
      <c r="C18" s="1">
        <f>'Data Input'!T15</f>
        <v>0</v>
      </c>
      <c r="D18" s="1">
        <f t="shared" si="2"/>
        <v>0</v>
      </c>
      <c r="E18" s="1">
        <f t="shared" si="0"/>
        <v>7</v>
      </c>
      <c r="F18" s="1">
        <f t="shared" si="3"/>
        <v>0</v>
      </c>
      <c r="G18" s="2"/>
      <c r="I18" s="2"/>
      <c r="J18" s="2"/>
      <c r="K18" s="2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x14ac:dyDescent="0.3">
      <c r="A19" s="2">
        <f>'Data Input'!A16</f>
        <v>44418</v>
      </c>
      <c r="B19" s="1">
        <f t="shared" si="1"/>
        <v>0</v>
      </c>
      <c r="C19" s="1">
        <f>'Data Input'!T16</f>
        <v>0</v>
      </c>
      <c r="D19" s="1">
        <f t="shared" si="2"/>
        <v>0</v>
      </c>
      <c r="E19" s="1">
        <f t="shared" si="0"/>
        <v>7</v>
      </c>
      <c r="F19" s="1">
        <f t="shared" si="3"/>
        <v>0</v>
      </c>
      <c r="K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x14ac:dyDescent="0.3">
      <c r="A20" s="2">
        <f>'Data Input'!A17</f>
        <v>44425</v>
      </c>
      <c r="B20" s="1">
        <f t="shared" si="1"/>
        <v>0</v>
      </c>
      <c r="C20" s="1">
        <f>'Data Input'!T17</f>
        <v>0</v>
      </c>
      <c r="D20" s="1">
        <f t="shared" si="2"/>
        <v>0</v>
      </c>
      <c r="E20" s="1">
        <f t="shared" si="0"/>
        <v>7</v>
      </c>
      <c r="F20" s="1">
        <f t="shared" si="3"/>
        <v>0</v>
      </c>
      <c r="G20" s="1"/>
      <c r="H20" s="1"/>
      <c r="I20" s="1"/>
      <c r="J20" s="1"/>
      <c r="K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x14ac:dyDescent="0.3">
      <c r="A21" s="2">
        <f>'Data Input'!A18</f>
        <v>44432</v>
      </c>
      <c r="B21" s="1">
        <f t="shared" si="1"/>
        <v>0</v>
      </c>
      <c r="C21" s="1">
        <f>'Data Input'!T18</f>
        <v>4259850</v>
      </c>
      <c r="D21" s="1">
        <f t="shared" si="2"/>
        <v>4259850</v>
      </c>
      <c r="E21" s="1">
        <f t="shared" si="0"/>
        <v>7</v>
      </c>
      <c r="F21" s="1">
        <v>0</v>
      </c>
      <c r="G21" s="1"/>
      <c r="H21" s="1">
        <v>0.30769230769230771</v>
      </c>
      <c r="I21" s="1"/>
      <c r="J21" s="1"/>
      <c r="K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x14ac:dyDescent="0.3">
      <c r="A22" s="2">
        <f>'Data Input'!A19</f>
        <v>44439</v>
      </c>
      <c r="B22" s="1">
        <f t="shared" si="1"/>
        <v>4259850</v>
      </c>
      <c r="C22" s="1">
        <f>'Data Input'!T19</f>
        <v>4300260</v>
      </c>
      <c r="D22" s="1">
        <f t="shared" si="2"/>
        <v>40410</v>
      </c>
      <c r="E22" s="1">
        <f t="shared" si="0"/>
        <v>7</v>
      </c>
      <c r="F22" s="1">
        <f t="shared" si="3"/>
        <v>5772.8571428571431</v>
      </c>
      <c r="G22" s="1"/>
      <c r="H22" s="1"/>
      <c r="I22" s="1"/>
      <c r="J22" s="1"/>
      <c r="K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3.5" customHeight="1" x14ac:dyDescent="0.3">
      <c r="A23" s="2">
        <f>'Data Input'!A20</f>
        <v>44446</v>
      </c>
      <c r="B23" s="1">
        <f t="shared" si="1"/>
        <v>4300260</v>
      </c>
      <c r="C23" s="1">
        <f>'Data Input'!T20</f>
        <v>4359650</v>
      </c>
      <c r="D23" s="1">
        <f>IF(C23-B23&gt;0,C23-B23,0)</f>
        <v>59390</v>
      </c>
      <c r="E23" s="1">
        <f t="shared" si="0"/>
        <v>7</v>
      </c>
      <c r="F23" s="1">
        <f>IF(D23/E23&gt;-1,D23/E23,#N/A)</f>
        <v>8484.2857142857138</v>
      </c>
      <c r="I23" s="1"/>
      <c r="J23" s="1"/>
      <c r="K23" s="1"/>
      <c r="L23" t="s">
        <v>11</v>
      </c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x14ac:dyDescent="0.3">
      <c r="A24" s="2">
        <f>'Data Input'!A57</f>
        <v>44607</v>
      </c>
      <c r="B24" s="1">
        <f t="shared" ref="B24:B75" si="4">C23</f>
        <v>4359650</v>
      </c>
      <c r="C24" s="1">
        <f>'Data Input'!T57</f>
        <v>5149750</v>
      </c>
      <c r="D24" s="1">
        <f t="shared" ref="D24:D75" si="5">IF(C24-B24&gt;0,C24-B24,0)</f>
        <v>790100</v>
      </c>
      <c r="E24" s="1">
        <f t="shared" ref="E24:E75" si="6">A24-A23</f>
        <v>161</v>
      </c>
      <c r="F24" s="1">
        <f t="shared" ref="F24:F75" si="7">IF(D24/E24&gt;-1,D24/E24,#N/A)</f>
        <v>4907.4534161490683</v>
      </c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x14ac:dyDescent="0.3">
      <c r="A25" s="2">
        <f>'Data Input'!A58</f>
        <v>44614</v>
      </c>
      <c r="B25" s="1">
        <f t="shared" si="4"/>
        <v>5149750</v>
      </c>
      <c r="C25" s="1">
        <f>'Data Input'!T58</f>
        <v>5174830</v>
      </c>
      <c r="D25" s="1">
        <f t="shared" si="5"/>
        <v>25080</v>
      </c>
      <c r="E25" s="1">
        <f t="shared" si="6"/>
        <v>7</v>
      </c>
      <c r="F25" s="1">
        <f t="shared" si="7"/>
        <v>3582.8571428571427</v>
      </c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x14ac:dyDescent="0.3">
      <c r="A26" s="2">
        <f>'Data Input'!A59</f>
        <v>44572</v>
      </c>
      <c r="B26" s="1">
        <f t="shared" si="4"/>
        <v>5174830</v>
      </c>
      <c r="C26" s="1">
        <f>'Data Input'!T59</f>
        <v>5017670</v>
      </c>
      <c r="D26" s="1">
        <f t="shared" si="5"/>
        <v>0</v>
      </c>
      <c r="E26" s="1">
        <f t="shared" si="6"/>
        <v>-42</v>
      </c>
      <c r="F26" s="1">
        <f t="shared" si="7"/>
        <v>0</v>
      </c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x14ac:dyDescent="0.3">
      <c r="A27" s="2">
        <f>'Data Input'!A60</f>
        <v>44586</v>
      </c>
      <c r="B27" s="1">
        <f t="shared" si="4"/>
        <v>5017670</v>
      </c>
      <c r="C27" s="1">
        <f>'Data Input'!T60</f>
        <v>5071590</v>
      </c>
      <c r="D27" s="1">
        <f t="shared" si="5"/>
        <v>53920</v>
      </c>
      <c r="E27" s="1">
        <f t="shared" si="6"/>
        <v>14</v>
      </c>
      <c r="F27" s="1">
        <f t="shared" si="7"/>
        <v>3851.4285714285716</v>
      </c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x14ac:dyDescent="0.3">
      <c r="A28" s="2">
        <f>'Data Input'!A61</f>
        <v>44594</v>
      </c>
      <c r="B28" s="1">
        <f t="shared" si="4"/>
        <v>5071590</v>
      </c>
      <c r="C28" s="1">
        <f>'Data Input'!T61</f>
        <v>5102140</v>
      </c>
      <c r="D28" s="1">
        <f t="shared" si="5"/>
        <v>30550</v>
      </c>
      <c r="E28" s="1">
        <f t="shared" si="6"/>
        <v>8</v>
      </c>
      <c r="F28" s="1">
        <f t="shared" si="7"/>
        <v>3818.75</v>
      </c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x14ac:dyDescent="0.3">
      <c r="A29" s="2">
        <f>'Data Input'!A62</f>
        <v>44600</v>
      </c>
      <c r="B29" s="1">
        <f t="shared" si="4"/>
        <v>5102140</v>
      </c>
      <c r="C29" s="1">
        <f>'Data Input'!T62</f>
        <v>5123850</v>
      </c>
      <c r="D29" s="1">
        <f t="shared" si="5"/>
        <v>21710</v>
      </c>
      <c r="E29" s="1">
        <f t="shared" si="6"/>
        <v>6</v>
      </c>
      <c r="F29" s="1">
        <f t="shared" si="7"/>
        <v>3618.3333333333335</v>
      </c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x14ac:dyDescent="0.3">
      <c r="A30" s="2">
        <f>'Data Input'!A63</f>
        <v>44607</v>
      </c>
      <c r="B30" s="1">
        <f t="shared" si="4"/>
        <v>5123850</v>
      </c>
      <c r="C30" s="1">
        <f>'Data Input'!T63</f>
        <v>5149750</v>
      </c>
      <c r="D30" s="1">
        <f t="shared" si="5"/>
        <v>25900</v>
      </c>
      <c r="E30" s="1">
        <f t="shared" si="6"/>
        <v>7</v>
      </c>
      <c r="F30" s="1">
        <f t="shared" si="7"/>
        <v>3700</v>
      </c>
    </row>
    <row r="31" spans="1:26" x14ac:dyDescent="0.3">
      <c r="A31" s="2">
        <f>'Data Input'!A64</f>
        <v>44614</v>
      </c>
      <c r="B31" s="1">
        <f t="shared" si="4"/>
        <v>5149750</v>
      </c>
      <c r="C31" s="1">
        <f>'Data Input'!T64</f>
        <v>5174830</v>
      </c>
      <c r="D31" s="1">
        <f t="shared" si="5"/>
        <v>25080</v>
      </c>
      <c r="E31" s="1">
        <f t="shared" si="6"/>
        <v>7</v>
      </c>
      <c r="F31" s="1">
        <f t="shared" si="7"/>
        <v>3582.8571428571427</v>
      </c>
    </row>
    <row r="32" spans="1:26" x14ac:dyDescent="0.3">
      <c r="A32" s="2">
        <f>'Data Input'!A65</f>
        <v>44621</v>
      </c>
      <c r="B32" s="1">
        <f t="shared" si="4"/>
        <v>5174830</v>
      </c>
      <c r="C32" s="1">
        <f>'Data Input'!T65</f>
        <v>5199360</v>
      </c>
      <c r="D32" s="1">
        <f t="shared" si="5"/>
        <v>24530</v>
      </c>
      <c r="E32" s="1">
        <f t="shared" si="6"/>
        <v>7</v>
      </c>
      <c r="F32" s="1">
        <f t="shared" si="7"/>
        <v>3504.2857142857142</v>
      </c>
    </row>
    <row r="33" spans="1:6" x14ac:dyDescent="0.3">
      <c r="A33" s="2">
        <f>'Data Input'!A66</f>
        <v>44628</v>
      </c>
      <c r="B33" s="1">
        <f t="shared" si="4"/>
        <v>5199360</v>
      </c>
      <c r="C33" s="1">
        <f>'Data Input'!T66</f>
        <v>5223820</v>
      </c>
      <c r="D33" s="1">
        <f t="shared" si="5"/>
        <v>24460</v>
      </c>
      <c r="E33" s="1">
        <f t="shared" si="6"/>
        <v>7</v>
      </c>
      <c r="F33" s="1">
        <f t="shared" si="7"/>
        <v>3494.2857142857142</v>
      </c>
    </row>
    <row r="34" spans="1:6" x14ac:dyDescent="0.3">
      <c r="A34" s="2">
        <f>'Data Input'!A67</f>
        <v>44635</v>
      </c>
      <c r="B34" s="1">
        <f t="shared" si="4"/>
        <v>5223820</v>
      </c>
      <c r="C34" s="1">
        <f>'Data Input'!T67</f>
        <v>5247460</v>
      </c>
      <c r="D34" s="1">
        <f t="shared" si="5"/>
        <v>23640</v>
      </c>
      <c r="E34" s="1">
        <f t="shared" si="6"/>
        <v>7</v>
      </c>
      <c r="F34" s="1">
        <f t="shared" si="7"/>
        <v>3377.1428571428573</v>
      </c>
    </row>
    <row r="35" spans="1:6" x14ac:dyDescent="0.3">
      <c r="A35" s="2">
        <f>'Data Input'!A68</f>
        <v>44642</v>
      </c>
      <c r="B35" s="1">
        <f t="shared" si="4"/>
        <v>5247460</v>
      </c>
      <c r="C35" s="1">
        <f>'Data Input'!T68</f>
        <v>5271480</v>
      </c>
      <c r="D35" s="1">
        <f t="shared" si="5"/>
        <v>24020</v>
      </c>
      <c r="E35" s="1">
        <f t="shared" si="6"/>
        <v>7</v>
      </c>
      <c r="F35" s="1">
        <f t="shared" si="7"/>
        <v>3431.4285714285716</v>
      </c>
    </row>
    <row r="36" spans="1:6" x14ac:dyDescent="0.3">
      <c r="A36" s="2">
        <f>'Data Input'!A69</f>
        <v>44649</v>
      </c>
      <c r="B36" s="1">
        <f t="shared" si="4"/>
        <v>5271480</v>
      </c>
      <c r="C36" s="1">
        <f>'Data Input'!T69</f>
        <v>5295650</v>
      </c>
      <c r="D36" s="1">
        <f t="shared" si="5"/>
        <v>24170</v>
      </c>
      <c r="E36" s="1">
        <f t="shared" si="6"/>
        <v>7</v>
      </c>
      <c r="F36" s="1">
        <f t="shared" si="7"/>
        <v>3452.8571428571427</v>
      </c>
    </row>
    <row r="37" spans="1:6" x14ac:dyDescent="0.3">
      <c r="A37" s="2">
        <f>'Data Input'!A70</f>
        <v>44656</v>
      </c>
      <c r="B37" s="1">
        <f t="shared" si="4"/>
        <v>5295650</v>
      </c>
      <c r="C37" s="1">
        <f>'Data Input'!T70</f>
        <v>5319260</v>
      </c>
      <c r="D37" s="1">
        <f t="shared" si="5"/>
        <v>23610</v>
      </c>
      <c r="E37" s="1">
        <f t="shared" si="6"/>
        <v>7</v>
      </c>
      <c r="F37" s="1">
        <f t="shared" si="7"/>
        <v>3372.8571428571427</v>
      </c>
    </row>
    <row r="38" spans="1:6" x14ac:dyDescent="0.3">
      <c r="A38" s="2">
        <f>'Data Input'!A71</f>
        <v>44663</v>
      </c>
      <c r="B38" s="1">
        <f t="shared" si="4"/>
        <v>5319260</v>
      </c>
      <c r="C38" s="1">
        <f>'Data Input'!T71</f>
        <v>5403150</v>
      </c>
      <c r="D38" s="1">
        <f t="shared" si="5"/>
        <v>83890</v>
      </c>
      <c r="E38" s="1">
        <f t="shared" si="6"/>
        <v>7</v>
      </c>
      <c r="F38" s="1">
        <f t="shared" si="7"/>
        <v>11984.285714285714</v>
      </c>
    </row>
    <row r="39" spans="1:6" x14ac:dyDescent="0.3">
      <c r="A39" s="2">
        <f>'Data Input'!A72</f>
        <v>44670</v>
      </c>
      <c r="B39" s="1">
        <f t="shared" si="4"/>
        <v>5403150</v>
      </c>
      <c r="C39" s="1">
        <f>'Data Input'!T72</f>
        <v>5566240</v>
      </c>
      <c r="D39" s="1">
        <f t="shared" si="5"/>
        <v>163090</v>
      </c>
      <c r="E39" s="1">
        <f t="shared" si="6"/>
        <v>7</v>
      </c>
      <c r="F39" s="1">
        <f t="shared" si="7"/>
        <v>23298.571428571428</v>
      </c>
    </row>
    <row r="40" spans="1:6" x14ac:dyDescent="0.3">
      <c r="A40" s="2">
        <f>'Data Input'!A73</f>
        <v>44677</v>
      </c>
      <c r="B40" s="1">
        <f t="shared" si="4"/>
        <v>5566240</v>
      </c>
      <c r="C40" s="1">
        <f>'Data Input'!T73</f>
        <v>5689400</v>
      </c>
      <c r="D40" s="1">
        <f t="shared" si="5"/>
        <v>123160</v>
      </c>
      <c r="E40" s="1">
        <f t="shared" si="6"/>
        <v>7</v>
      </c>
      <c r="F40" s="1">
        <f t="shared" si="7"/>
        <v>17594.285714285714</v>
      </c>
    </row>
    <row r="41" spans="1:6" x14ac:dyDescent="0.3">
      <c r="A41" s="2">
        <f>'Data Input'!A74</f>
        <v>44684</v>
      </c>
      <c r="B41" s="1">
        <f t="shared" si="4"/>
        <v>5689400</v>
      </c>
      <c r="C41" s="1">
        <f>'Data Input'!T74</f>
        <v>5689400</v>
      </c>
      <c r="D41" s="1">
        <f t="shared" si="5"/>
        <v>0</v>
      </c>
      <c r="E41" s="1">
        <f t="shared" si="6"/>
        <v>7</v>
      </c>
      <c r="F41" s="1">
        <f t="shared" si="7"/>
        <v>0</v>
      </c>
    </row>
    <row r="42" spans="1:6" x14ac:dyDescent="0.3">
      <c r="A42" s="2">
        <f>'Data Input'!A75</f>
        <v>44691</v>
      </c>
      <c r="B42" s="1">
        <f t="shared" si="4"/>
        <v>5689400</v>
      </c>
      <c r="C42" s="1">
        <f>'Data Input'!T75</f>
        <v>5689400</v>
      </c>
      <c r="D42" s="1">
        <f t="shared" si="5"/>
        <v>0</v>
      </c>
      <c r="E42" s="1">
        <f t="shared" si="6"/>
        <v>7</v>
      </c>
      <c r="F42" s="1">
        <f t="shared" si="7"/>
        <v>0</v>
      </c>
    </row>
    <row r="43" spans="1:6" x14ac:dyDescent="0.3">
      <c r="A43" s="2">
        <f>'Data Input'!A76</f>
        <v>44698</v>
      </c>
      <c r="B43" s="1">
        <f t="shared" si="4"/>
        <v>5689400</v>
      </c>
      <c r="C43" s="1">
        <f>'Data Input'!T76</f>
        <v>5689400</v>
      </c>
      <c r="D43" s="1">
        <f t="shared" si="5"/>
        <v>0</v>
      </c>
      <c r="E43" s="1">
        <f t="shared" si="6"/>
        <v>7</v>
      </c>
      <c r="F43" s="1">
        <f t="shared" si="7"/>
        <v>0</v>
      </c>
    </row>
    <row r="44" spans="1:6" x14ac:dyDescent="0.3">
      <c r="A44" s="2">
        <f>'Data Input'!A77</f>
        <v>44705</v>
      </c>
      <c r="B44" s="1">
        <f t="shared" si="4"/>
        <v>5689400</v>
      </c>
      <c r="C44" s="1">
        <f>'Data Input'!T77</f>
        <v>5689400</v>
      </c>
      <c r="D44" s="1">
        <f t="shared" si="5"/>
        <v>0</v>
      </c>
      <c r="E44" s="1">
        <f t="shared" si="6"/>
        <v>7</v>
      </c>
      <c r="F44" s="1">
        <f t="shared" si="7"/>
        <v>0</v>
      </c>
    </row>
    <row r="45" spans="1:6" x14ac:dyDescent="0.3">
      <c r="A45" s="2">
        <f>'Data Input'!A78</f>
        <v>44712</v>
      </c>
      <c r="B45" s="1">
        <f t="shared" si="4"/>
        <v>5689400</v>
      </c>
      <c r="C45" s="1">
        <f>'Data Input'!T78</f>
        <v>5689400</v>
      </c>
      <c r="D45" s="1">
        <f t="shared" si="5"/>
        <v>0</v>
      </c>
      <c r="E45" s="1">
        <f t="shared" si="6"/>
        <v>7</v>
      </c>
      <c r="F45" s="1">
        <f t="shared" si="7"/>
        <v>0</v>
      </c>
    </row>
    <row r="46" spans="1:6" x14ac:dyDescent="0.3">
      <c r="A46" s="2">
        <f>'Data Input'!A79</f>
        <v>44719</v>
      </c>
      <c r="B46" s="1">
        <f t="shared" si="4"/>
        <v>5689400</v>
      </c>
      <c r="C46" s="1">
        <f>'Data Input'!T79</f>
        <v>5689400</v>
      </c>
      <c r="D46" s="1">
        <f t="shared" si="5"/>
        <v>0</v>
      </c>
      <c r="E46" s="1">
        <f t="shared" si="6"/>
        <v>7</v>
      </c>
      <c r="F46" s="1">
        <f t="shared" si="7"/>
        <v>0</v>
      </c>
    </row>
    <row r="47" spans="1:6" x14ac:dyDescent="0.3">
      <c r="A47" s="2">
        <f>'Data Input'!A80</f>
        <v>44726</v>
      </c>
      <c r="B47" s="1">
        <f t="shared" si="4"/>
        <v>5689400</v>
      </c>
      <c r="C47" s="1">
        <f>'Data Input'!T80</f>
        <v>5689400</v>
      </c>
      <c r="D47" s="1">
        <f t="shared" si="5"/>
        <v>0</v>
      </c>
      <c r="E47" s="1">
        <f t="shared" si="6"/>
        <v>7</v>
      </c>
      <c r="F47" s="1">
        <f t="shared" si="7"/>
        <v>0</v>
      </c>
    </row>
    <row r="48" spans="1:6" x14ac:dyDescent="0.3">
      <c r="A48" s="2">
        <f>'Data Input'!A81</f>
        <v>44733</v>
      </c>
      <c r="B48" s="1">
        <f t="shared" si="4"/>
        <v>5689400</v>
      </c>
      <c r="C48" s="1">
        <f>'Data Input'!T81</f>
        <v>5689400</v>
      </c>
      <c r="D48" s="1">
        <f t="shared" si="5"/>
        <v>0</v>
      </c>
      <c r="E48" s="1">
        <f t="shared" si="6"/>
        <v>7</v>
      </c>
      <c r="F48" s="1">
        <f t="shared" si="7"/>
        <v>0</v>
      </c>
    </row>
    <row r="49" spans="1:6" x14ac:dyDescent="0.3">
      <c r="A49" s="2">
        <f>'Data Input'!A82</f>
        <v>44740</v>
      </c>
      <c r="B49" s="1">
        <f t="shared" si="4"/>
        <v>5689400</v>
      </c>
      <c r="C49" s="1">
        <f>'Data Input'!T82</f>
        <v>5689400</v>
      </c>
      <c r="D49" s="1">
        <f t="shared" si="5"/>
        <v>0</v>
      </c>
      <c r="E49" s="1">
        <f t="shared" si="6"/>
        <v>7</v>
      </c>
      <c r="F49" s="1">
        <f t="shared" si="7"/>
        <v>0</v>
      </c>
    </row>
    <row r="50" spans="1:6" x14ac:dyDescent="0.3">
      <c r="A50" s="2">
        <f>'Data Input'!A83</f>
        <v>44747</v>
      </c>
      <c r="B50" s="1">
        <f t="shared" si="4"/>
        <v>5689400</v>
      </c>
      <c r="C50" s="1">
        <f>'Data Input'!T83</f>
        <v>5689400</v>
      </c>
      <c r="D50" s="1">
        <f t="shared" si="5"/>
        <v>0</v>
      </c>
      <c r="E50" s="1">
        <f t="shared" si="6"/>
        <v>7</v>
      </c>
      <c r="F50" s="1">
        <f t="shared" si="7"/>
        <v>0</v>
      </c>
    </row>
    <row r="51" spans="1:6" x14ac:dyDescent="0.3">
      <c r="A51" s="2">
        <f>'Data Input'!A84</f>
        <v>44754</v>
      </c>
      <c r="B51" s="1">
        <f t="shared" si="4"/>
        <v>5689400</v>
      </c>
      <c r="C51" s="1">
        <f>'Data Input'!T84</f>
        <v>5689400</v>
      </c>
      <c r="D51" s="1">
        <f t="shared" si="5"/>
        <v>0</v>
      </c>
      <c r="E51" s="1">
        <f t="shared" si="6"/>
        <v>7</v>
      </c>
      <c r="F51" s="1">
        <f t="shared" si="7"/>
        <v>0</v>
      </c>
    </row>
    <row r="52" spans="1:6" x14ac:dyDescent="0.3">
      <c r="A52" s="2">
        <f>'Data Input'!A85</f>
        <v>44761</v>
      </c>
      <c r="B52" s="1">
        <f t="shared" si="4"/>
        <v>5689400</v>
      </c>
      <c r="C52" s="1">
        <f>'Data Input'!T85</f>
        <v>5689400</v>
      </c>
      <c r="D52" s="1">
        <f t="shared" si="5"/>
        <v>0</v>
      </c>
      <c r="E52" s="1">
        <f t="shared" si="6"/>
        <v>7</v>
      </c>
      <c r="F52" s="1">
        <f t="shared" si="7"/>
        <v>0</v>
      </c>
    </row>
    <row r="53" spans="1:6" x14ac:dyDescent="0.3">
      <c r="A53" s="2">
        <f>'Data Input'!A86</f>
        <v>44768</v>
      </c>
      <c r="B53" s="1">
        <f t="shared" si="4"/>
        <v>5689400</v>
      </c>
      <c r="C53" s="1">
        <f>'Data Input'!T86</f>
        <v>5689400</v>
      </c>
      <c r="D53" s="1">
        <f t="shared" si="5"/>
        <v>0</v>
      </c>
      <c r="E53" s="1">
        <f t="shared" si="6"/>
        <v>7</v>
      </c>
      <c r="F53" s="1">
        <f t="shared" si="7"/>
        <v>0</v>
      </c>
    </row>
    <row r="54" spans="1:6" x14ac:dyDescent="0.3">
      <c r="A54" s="2">
        <f>'Data Input'!A87</f>
        <v>44775</v>
      </c>
      <c r="B54" s="1">
        <f t="shared" si="4"/>
        <v>5689400</v>
      </c>
      <c r="C54" s="1">
        <f>'Data Input'!T87</f>
        <v>5689400</v>
      </c>
      <c r="D54" s="1">
        <f t="shared" si="5"/>
        <v>0</v>
      </c>
      <c r="E54" s="1">
        <f t="shared" si="6"/>
        <v>7</v>
      </c>
      <c r="F54" s="1">
        <f t="shared" si="7"/>
        <v>0</v>
      </c>
    </row>
    <row r="55" spans="1:6" x14ac:dyDescent="0.3">
      <c r="A55" s="2">
        <f>'Data Input'!A88</f>
        <v>44782</v>
      </c>
      <c r="B55" s="1">
        <f t="shared" si="4"/>
        <v>5689400</v>
      </c>
      <c r="C55" s="1">
        <f>'Data Input'!T88</f>
        <v>5689400</v>
      </c>
      <c r="D55" s="1">
        <f t="shared" si="5"/>
        <v>0</v>
      </c>
      <c r="E55" s="1">
        <f t="shared" si="6"/>
        <v>7</v>
      </c>
      <c r="F55" s="1">
        <f t="shared" si="7"/>
        <v>0</v>
      </c>
    </row>
    <row r="56" spans="1:6" x14ac:dyDescent="0.3">
      <c r="A56" s="2">
        <f>'Data Input'!A89</f>
        <v>44789</v>
      </c>
      <c r="B56" s="1">
        <f t="shared" si="4"/>
        <v>5689400</v>
      </c>
      <c r="C56" s="1">
        <f>'Data Input'!T89</f>
        <v>5689400</v>
      </c>
      <c r="D56" s="1">
        <f t="shared" si="5"/>
        <v>0</v>
      </c>
      <c r="E56" s="1">
        <f t="shared" si="6"/>
        <v>7</v>
      </c>
      <c r="F56" s="1">
        <f t="shared" si="7"/>
        <v>0</v>
      </c>
    </row>
    <row r="57" spans="1:6" x14ac:dyDescent="0.3">
      <c r="A57" s="2">
        <f>'Data Input'!A90</f>
        <v>44796</v>
      </c>
      <c r="B57" s="1">
        <f t="shared" si="4"/>
        <v>5689400</v>
      </c>
      <c r="C57" s="1">
        <f>'Data Input'!T90</f>
        <v>5689400</v>
      </c>
      <c r="D57" s="1">
        <f t="shared" si="5"/>
        <v>0</v>
      </c>
      <c r="E57" s="1">
        <f t="shared" si="6"/>
        <v>7</v>
      </c>
      <c r="F57" s="1">
        <f t="shared" si="7"/>
        <v>0</v>
      </c>
    </row>
    <row r="58" spans="1:6" x14ac:dyDescent="0.3">
      <c r="A58" s="2">
        <f>'Data Input'!A91</f>
        <v>44803</v>
      </c>
      <c r="B58" s="1">
        <f t="shared" si="4"/>
        <v>5689400</v>
      </c>
      <c r="C58" s="1">
        <f>'Data Input'!T91</f>
        <v>5689400</v>
      </c>
      <c r="D58" s="1">
        <f t="shared" si="5"/>
        <v>0</v>
      </c>
      <c r="E58" s="1">
        <f t="shared" si="6"/>
        <v>7</v>
      </c>
      <c r="F58" s="1">
        <f t="shared" si="7"/>
        <v>0</v>
      </c>
    </row>
    <row r="59" spans="1:6" x14ac:dyDescent="0.3">
      <c r="A59" s="2">
        <f>'Data Input'!A92</f>
        <v>44810</v>
      </c>
      <c r="B59" s="1">
        <f t="shared" si="4"/>
        <v>5689400</v>
      </c>
      <c r="C59" s="1">
        <f>'Data Input'!T92</f>
        <v>5600440</v>
      </c>
      <c r="D59" s="1">
        <f t="shared" si="5"/>
        <v>0</v>
      </c>
      <c r="E59" s="1">
        <f t="shared" si="6"/>
        <v>7</v>
      </c>
      <c r="F59" s="1">
        <f t="shared" si="7"/>
        <v>0</v>
      </c>
    </row>
    <row r="60" spans="1:6" x14ac:dyDescent="0.3">
      <c r="A60" s="2">
        <f>'Data Input'!A93</f>
        <v>44817</v>
      </c>
      <c r="B60" s="1">
        <f t="shared" si="4"/>
        <v>5600440</v>
      </c>
      <c r="C60" s="1">
        <f>'Data Input'!T93</f>
        <v>5650400</v>
      </c>
      <c r="D60" s="1">
        <f t="shared" si="5"/>
        <v>49960</v>
      </c>
      <c r="E60" s="1">
        <f t="shared" si="6"/>
        <v>7</v>
      </c>
      <c r="F60" s="1">
        <f t="shared" si="7"/>
        <v>7137.1428571428569</v>
      </c>
    </row>
    <row r="61" spans="1:6" x14ac:dyDescent="0.3">
      <c r="A61" s="2" t="e">
        <f>'Data Input'!#REF!</f>
        <v>#REF!</v>
      </c>
      <c r="B61" s="1">
        <f t="shared" si="4"/>
        <v>5650400</v>
      </c>
      <c r="C61" s="1">
        <f>'Data Input'!O94</f>
        <v>892220</v>
      </c>
      <c r="D61" s="1">
        <f t="shared" si="5"/>
        <v>0</v>
      </c>
      <c r="E61" s="1" t="e">
        <f t="shared" si="6"/>
        <v>#REF!</v>
      </c>
      <c r="F61" s="1" t="e">
        <f t="shared" si="7"/>
        <v>#REF!</v>
      </c>
    </row>
    <row r="62" spans="1:6" x14ac:dyDescent="0.3">
      <c r="A62" s="2">
        <f>'Data Input'!A95</f>
        <v>44831</v>
      </c>
      <c r="B62" s="1">
        <f t="shared" si="4"/>
        <v>892220</v>
      </c>
      <c r="C62" s="1">
        <f>'Data Input'!T95</f>
        <v>5720125</v>
      </c>
      <c r="D62" s="1">
        <f t="shared" si="5"/>
        <v>4827905</v>
      </c>
      <c r="E62" s="1" t="e">
        <f t="shared" si="6"/>
        <v>#REF!</v>
      </c>
      <c r="F62" s="1" t="e">
        <f t="shared" si="7"/>
        <v>#REF!</v>
      </c>
    </row>
    <row r="63" spans="1:6" x14ac:dyDescent="0.3">
      <c r="A63" s="2">
        <f>'Data Input'!A96</f>
        <v>44838</v>
      </c>
      <c r="B63" s="1">
        <f t="shared" si="4"/>
        <v>5720125</v>
      </c>
      <c r="C63" s="1" t="e">
        <f>'Data Input'!#REF!</f>
        <v>#REF!</v>
      </c>
      <c r="D63" s="1" t="e">
        <f t="shared" si="5"/>
        <v>#REF!</v>
      </c>
      <c r="E63" s="1">
        <f t="shared" si="6"/>
        <v>7</v>
      </c>
      <c r="F63" s="1" t="e">
        <f t="shared" si="7"/>
        <v>#REF!</v>
      </c>
    </row>
    <row r="64" spans="1:6" x14ac:dyDescent="0.3">
      <c r="A64" s="2">
        <f>'Data Input'!A97</f>
        <v>44845</v>
      </c>
      <c r="B64" s="1" t="e">
        <f t="shared" si="4"/>
        <v>#REF!</v>
      </c>
      <c r="C64" s="1" t="e">
        <f>'Data Input'!#REF!</f>
        <v>#REF!</v>
      </c>
      <c r="D64" s="1" t="e">
        <f t="shared" si="5"/>
        <v>#REF!</v>
      </c>
      <c r="E64" s="1">
        <f t="shared" si="6"/>
        <v>7</v>
      </c>
      <c r="F64" s="1" t="e">
        <f t="shared" si="7"/>
        <v>#REF!</v>
      </c>
    </row>
    <row r="65" spans="1:6" x14ac:dyDescent="0.3">
      <c r="A65" s="2" t="e">
        <f>'Data Input'!#REF!</f>
        <v>#REF!</v>
      </c>
      <c r="B65" s="1" t="e">
        <f t="shared" si="4"/>
        <v>#REF!</v>
      </c>
      <c r="C65" s="1">
        <f>'Data Input'!X97</f>
        <v>10163500</v>
      </c>
      <c r="D65" s="1" t="e">
        <f t="shared" si="5"/>
        <v>#REF!</v>
      </c>
      <c r="E65" s="1" t="e">
        <f t="shared" si="6"/>
        <v>#REF!</v>
      </c>
      <c r="F65" s="1" t="e">
        <f t="shared" si="7"/>
        <v>#REF!</v>
      </c>
    </row>
    <row r="66" spans="1:6" x14ac:dyDescent="0.3">
      <c r="A66" s="2" t="e">
        <f>'Data Input'!#REF!</f>
        <v>#REF!</v>
      </c>
      <c r="B66" s="1">
        <f t="shared" si="4"/>
        <v>10163500</v>
      </c>
      <c r="C66" s="1" t="e">
        <f>'Data Input'!#REF!</f>
        <v>#REF!</v>
      </c>
      <c r="D66" s="1" t="e">
        <f t="shared" si="5"/>
        <v>#REF!</v>
      </c>
      <c r="E66" s="1" t="e">
        <f t="shared" si="6"/>
        <v>#REF!</v>
      </c>
      <c r="F66" s="1" t="e">
        <f t="shared" si="7"/>
        <v>#REF!</v>
      </c>
    </row>
    <row r="67" spans="1:6" x14ac:dyDescent="0.3">
      <c r="A67" s="2">
        <f>'Data Input'!A100</f>
        <v>44866</v>
      </c>
      <c r="B67" s="1" t="e">
        <f t="shared" si="4"/>
        <v>#REF!</v>
      </c>
      <c r="C67" s="1">
        <f>'Data Input'!T100</f>
        <v>5903300</v>
      </c>
      <c r="D67" s="1" t="e">
        <f t="shared" si="5"/>
        <v>#REF!</v>
      </c>
      <c r="E67" s="1" t="e">
        <f t="shared" si="6"/>
        <v>#REF!</v>
      </c>
      <c r="F67" s="1" t="e">
        <f t="shared" si="7"/>
        <v>#REF!</v>
      </c>
    </row>
    <row r="68" spans="1:6" x14ac:dyDescent="0.3">
      <c r="A68" s="2">
        <f>'Data Input'!A101</f>
        <v>44873</v>
      </c>
      <c r="B68" s="1">
        <f t="shared" si="4"/>
        <v>5903300</v>
      </c>
      <c r="C68" s="1">
        <f>'Data Input'!T101</f>
        <v>5935210</v>
      </c>
      <c r="D68" s="1">
        <f t="shared" si="5"/>
        <v>31910</v>
      </c>
      <c r="E68" s="1">
        <f t="shared" si="6"/>
        <v>7</v>
      </c>
      <c r="F68" s="1">
        <f t="shared" si="7"/>
        <v>4558.5714285714284</v>
      </c>
    </row>
    <row r="69" spans="1:6" x14ac:dyDescent="0.3">
      <c r="A69" s="2">
        <f>'Data Input'!A102</f>
        <v>44880</v>
      </c>
      <c r="B69" s="1">
        <f t="shared" si="4"/>
        <v>5935210</v>
      </c>
      <c r="C69" s="1">
        <f>'Data Input'!T102</f>
        <v>5965700</v>
      </c>
      <c r="D69" s="1">
        <f t="shared" si="5"/>
        <v>30490</v>
      </c>
      <c r="E69" s="1">
        <f t="shared" si="6"/>
        <v>7</v>
      </c>
      <c r="F69" s="1">
        <f t="shared" si="7"/>
        <v>4355.7142857142853</v>
      </c>
    </row>
    <row r="70" spans="1:6" x14ac:dyDescent="0.3">
      <c r="A70" s="2">
        <f>'Data Input'!A103</f>
        <v>44887</v>
      </c>
      <c r="B70" s="1">
        <f t="shared" si="4"/>
        <v>5965700</v>
      </c>
      <c r="C70" s="1">
        <f>'Data Input'!T103</f>
        <v>5999600</v>
      </c>
      <c r="D70" s="1">
        <f t="shared" si="5"/>
        <v>33900</v>
      </c>
      <c r="E70" s="1">
        <f t="shared" si="6"/>
        <v>7</v>
      </c>
      <c r="F70" s="1">
        <f t="shared" si="7"/>
        <v>4842.8571428571431</v>
      </c>
    </row>
    <row r="71" spans="1:6" x14ac:dyDescent="0.3">
      <c r="A71" s="2">
        <f>'Data Input'!A104</f>
        <v>44894</v>
      </c>
      <c r="B71" s="1">
        <f t="shared" si="4"/>
        <v>5999600</v>
      </c>
      <c r="C71" s="1">
        <f>'Data Input'!T104</f>
        <v>6022580</v>
      </c>
      <c r="D71" s="1">
        <f t="shared" si="5"/>
        <v>22980</v>
      </c>
      <c r="E71" s="1">
        <f t="shared" si="6"/>
        <v>7</v>
      </c>
      <c r="F71" s="1">
        <f t="shared" si="7"/>
        <v>3282.8571428571427</v>
      </c>
    </row>
    <row r="72" spans="1:6" x14ac:dyDescent="0.3">
      <c r="A72" s="2">
        <f>'Data Input'!A105</f>
        <v>44901</v>
      </c>
      <c r="B72" s="1">
        <f t="shared" si="4"/>
        <v>6022580</v>
      </c>
      <c r="C72" s="1">
        <f>'Data Input'!T105</f>
        <v>6051210</v>
      </c>
      <c r="D72" s="1">
        <f t="shared" si="5"/>
        <v>28630</v>
      </c>
      <c r="E72" s="1">
        <f t="shared" si="6"/>
        <v>7</v>
      </c>
      <c r="F72" s="1">
        <f t="shared" si="7"/>
        <v>4090</v>
      </c>
    </row>
    <row r="73" spans="1:6" x14ac:dyDescent="0.3">
      <c r="A73" s="2">
        <f>'Data Input'!A106</f>
        <v>44908</v>
      </c>
      <c r="B73" s="1">
        <f t="shared" si="4"/>
        <v>6051210</v>
      </c>
      <c r="C73" s="1">
        <f>'Data Input'!T106</f>
        <v>6081080</v>
      </c>
      <c r="D73" s="1">
        <f t="shared" si="5"/>
        <v>29870</v>
      </c>
      <c r="E73" s="1">
        <f t="shared" si="6"/>
        <v>7</v>
      </c>
      <c r="F73" s="1">
        <f t="shared" si="7"/>
        <v>4267.1428571428569</v>
      </c>
    </row>
    <row r="74" spans="1:6" x14ac:dyDescent="0.3">
      <c r="A74" s="2">
        <f>'Data Input'!A107</f>
        <v>44915</v>
      </c>
      <c r="B74" s="1">
        <f t="shared" si="4"/>
        <v>6081080</v>
      </c>
      <c r="C74" s="1">
        <f>'Data Input'!T107</f>
        <v>6111300</v>
      </c>
      <c r="D74" s="1">
        <f t="shared" si="5"/>
        <v>30220</v>
      </c>
      <c r="E74" s="1">
        <f t="shared" si="6"/>
        <v>7</v>
      </c>
      <c r="F74" s="1">
        <f t="shared" si="7"/>
        <v>4317.1428571428569</v>
      </c>
    </row>
    <row r="75" spans="1:6" x14ac:dyDescent="0.3">
      <c r="A75" s="2">
        <f>'Data Input'!A108</f>
        <v>44922</v>
      </c>
      <c r="B75" s="1">
        <f t="shared" si="4"/>
        <v>6111300</v>
      </c>
      <c r="C75" s="1">
        <f>'Data Input'!T108</f>
        <v>6141530</v>
      </c>
      <c r="D75" s="1">
        <f t="shared" si="5"/>
        <v>30230</v>
      </c>
      <c r="E75" s="1">
        <f t="shared" si="6"/>
        <v>7</v>
      </c>
      <c r="F75" s="1">
        <f t="shared" si="7"/>
        <v>4318.5714285714284</v>
      </c>
    </row>
    <row r="76" spans="1:6" x14ac:dyDescent="0.3">
      <c r="A76" s="2"/>
      <c r="B76" s="1"/>
      <c r="C76" s="1"/>
      <c r="D76" s="1"/>
      <c r="E76" s="1"/>
      <c r="F76" s="1"/>
    </row>
    <row r="77" spans="1:6" x14ac:dyDescent="0.3">
      <c r="A77" s="2"/>
      <c r="B77" s="1"/>
      <c r="C77" s="1"/>
      <c r="D77" s="1"/>
      <c r="E77" s="1"/>
      <c r="F77" s="1"/>
    </row>
    <row r="78" spans="1:6" x14ac:dyDescent="0.3">
      <c r="A78" s="2"/>
      <c r="B78" s="1"/>
      <c r="C78" s="1"/>
      <c r="D78" s="1"/>
      <c r="E78" s="1"/>
      <c r="F78" s="1"/>
    </row>
    <row r="79" spans="1:6" x14ac:dyDescent="0.3">
      <c r="A79" s="2"/>
      <c r="B79" s="1"/>
      <c r="C79" s="1"/>
      <c r="D79" s="1"/>
      <c r="E79" s="1"/>
      <c r="F79" s="1"/>
    </row>
    <row r="80" spans="1:6" x14ac:dyDescent="0.3">
      <c r="A80" s="2"/>
      <c r="B80" s="1"/>
      <c r="C80" s="1"/>
      <c r="D80" s="1"/>
      <c r="E80" s="1"/>
      <c r="F80" s="1"/>
    </row>
    <row r="81" spans="1:6" x14ac:dyDescent="0.3">
      <c r="A81" s="2"/>
      <c r="B81" s="1"/>
      <c r="C81" s="1"/>
      <c r="D81" s="1"/>
      <c r="E81" s="1"/>
      <c r="F81" s="1"/>
    </row>
    <row r="82" spans="1:6" x14ac:dyDescent="0.3">
      <c r="A82" s="2"/>
      <c r="B82" s="1"/>
      <c r="C82" s="1"/>
      <c r="D82" s="1"/>
      <c r="E82" s="1"/>
      <c r="F82" s="1"/>
    </row>
    <row r="83" spans="1:6" x14ac:dyDescent="0.3">
      <c r="A83" s="2"/>
      <c r="B83" s="1"/>
      <c r="C83" s="1"/>
      <c r="D83" s="1"/>
      <c r="E83" s="1"/>
      <c r="F83" s="1"/>
    </row>
    <row r="84" spans="1:6" x14ac:dyDescent="0.3">
      <c r="A84" s="2"/>
      <c r="B84" s="1"/>
      <c r="C84" s="1"/>
      <c r="D84" s="1"/>
      <c r="E84" s="1"/>
      <c r="F84" s="1"/>
    </row>
    <row r="85" spans="1:6" x14ac:dyDescent="0.3">
      <c r="A85" s="2"/>
      <c r="B85" s="1"/>
      <c r="C85" s="1"/>
      <c r="D85" s="1"/>
      <c r="E85" s="1"/>
      <c r="F85" s="1"/>
    </row>
    <row r="86" spans="1:6" x14ac:dyDescent="0.3">
      <c r="A86" s="2"/>
      <c r="B86" s="1"/>
      <c r="C86" s="1"/>
      <c r="D86" s="1"/>
      <c r="E86" s="1"/>
      <c r="F86" s="1"/>
    </row>
    <row r="87" spans="1:6" x14ac:dyDescent="0.3">
      <c r="A87" s="2"/>
      <c r="B87" s="1"/>
      <c r="C87" s="1"/>
      <c r="D87" s="1"/>
      <c r="E87" s="1"/>
      <c r="F87" s="1"/>
    </row>
    <row r="88" spans="1:6" x14ac:dyDescent="0.3">
      <c r="A88" s="2"/>
      <c r="B88" s="1"/>
      <c r="C88" s="1"/>
      <c r="D88" s="1"/>
      <c r="E88" s="1"/>
      <c r="F88" s="1"/>
    </row>
    <row r="89" spans="1:6" x14ac:dyDescent="0.3">
      <c r="A89" s="2"/>
      <c r="B89" s="1"/>
      <c r="C89" s="1"/>
      <c r="D89" s="1"/>
      <c r="E89" s="1"/>
      <c r="F89" s="1"/>
    </row>
    <row r="90" spans="1:6" x14ac:dyDescent="0.3">
      <c r="A90" s="2"/>
      <c r="B90" s="1"/>
      <c r="C90" s="1"/>
      <c r="D90" s="1"/>
      <c r="E90" s="1"/>
      <c r="F90" s="1"/>
    </row>
  </sheetData>
  <pageMargins left="0.7" right="0.7" top="0.75" bottom="0.75" header="0.3" footer="0.3"/>
  <pageSetup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581CE4-1CD5-47DB-B7D9-036ABC6F7494}">
  <sheetPr>
    <pageSetUpPr fitToPage="1"/>
  </sheetPr>
  <dimension ref="A1:M53"/>
  <sheetViews>
    <sheetView topLeftCell="A10" zoomScale="41" zoomScaleNormal="41" workbookViewId="0">
      <selection activeCell="M13" sqref="M13"/>
    </sheetView>
  </sheetViews>
  <sheetFormatPr defaultColWidth="17.21875" defaultRowHeight="28.5" customHeight="1" x14ac:dyDescent="0.3"/>
  <sheetData>
    <row r="1" spans="1:13" ht="28.5" customHeight="1" x14ac:dyDescent="0.3">
      <c r="D1" t="s">
        <v>34</v>
      </c>
    </row>
    <row r="3" spans="1:13" ht="28.5" customHeight="1" x14ac:dyDescent="0.3">
      <c r="A3" s="2"/>
      <c r="B3" s="5">
        <v>1</v>
      </c>
      <c r="C3" s="4">
        <v>2</v>
      </c>
      <c r="D3" s="3">
        <v>7</v>
      </c>
      <c r="E3" s="4">
        <v>11</v>
      </c>
      <c r="F3" s="3">
        <v>12</v>
      </c>
      <c r="G3" s="4">
        <v>13</v>
      </c>
      <c r="H3" s="3">
        <v>15</v>
      </c>
      <c r="I3" s="4">
        <v>16</v>
      </c>
      <c r="J3" s="3">
        <v>17</v>
      </c>
      <c r="K3" s="4">
        <v>19</v>
      </c>
      <c r="L3" s="3" t="s">
        <v>36</v>
      </c>
    </row>
    <row r="4" spans="1:13" ht="28.5" customHeight="1" x14ac:dyDescent="0.3">
      <c r="A4" s="2"/>
      <c r="B4" s="5"/>
      <c r="C4" s="4"/>
      <c r="D4" s="3"/>
      <c r="E4" s="4"/>
      <c r="F4" s="3"/>
      <c r="G4" s="4"/>
      <c r="H4" s="3"/>
      <c r="I4" s="4">
        <f>I8-I7</f>
        <v>78570</v>
      </c>
      <c r="J4" s="3"/>
      <c r="K4" s="4"/>
      <c r="L4" s="3"/>
    </row>
    <row r="5" spans="1:13" ht="28.5" customHeight="1" x14ac:dyDescent="0.3">
      <c r="A5" s="2"/>
      <c r="B5" s="5"/>
      <c r="C5" s="4"/>
      <c r="D5" s="3"/>
      <c r="E5" s="4"/>
      <c r="F5" s="3"/>
      <c r="G5" s="4"/>
      <c r="H5" s="3"/>
      <c r="I5" s="4"/>
      <c r="J5" s="3"/>
      <c r="K5" s="4"/>
      <c r="L5" s="3"/>
    </row>
    <row r="6" spans="1:13" ht="28.5" customHeight="1" x14ac:dyDescent="0.3">
      <c r="A6" s="2">
        <v>44397</v>
      </c>
      <c r="B6" s="5">
        <v>5449940</v>
      </c>
      <c r="C6" s="4">
        <v>7529860</v>
      </c>
      <c r="D6" s="3">
        <v>6960590</v>
      </c>
      <c r="E6" s="4">
        <v>2499060</v>
      </c>
      <c r="F6" s="3">
        <v>3220060</v>
      </c>
      <c r="G6" s="4">
        <v>6839100</v>
      </c>
      <c r="H6" s="3">
        <v>6339770</v>
      </c>
      <c r="I6" s="4">
        <v>10310980</v>
      </c>
      <c r="J6" s="3">
        <v>3278890</v>
      </c>
      <c r="K6" s="4">
        <v>9851370</v>
      </c>
      <c r="L6" s="3"/>
    </row>
    <row r="7" spans="1:13" ht="28.5" customHeight="1" x14ac:dyDescent="0.3">
      <c r="A7" s="2">
        <v>44404</v>
      </c>
      <c r="B7" s="5">
        <v>5449940</v>
      </c>
      <c r="C7" s="4">
        <v>7581100</v>
      </c>
      <c r="D7" s="3">
        <v>6994790</v>
      </c>
      <c r="E7" s="4">
        <v>2560540</v>
      </c>
      <c r="F7" s="3">
        <v>3292950</v>
      </c>
      <c r="G7" s="4">
        <v>6908450</v>
      </c>
      <c r="H7" s="3">
        <v>6363210</v>
      </c>
      <c r="I7" s="4">
        <v>10377780</v>
      </c>
      <c r="J7" s="3">
        <v>3279250</v>
      </c>
      <c r="K7" s="4">
        <v>9931040</v>
      </c>
      <c r="L7" s="3"/>
    </row>
    <row r="8" spans="1:13" ht="28.5" customHeight="1" x14ac:dyDescent="0.3">
      <c r="A8" s="2">
        <v>44411</v>
      </c>
      <c r="B8" s="5">
        <v>5449940</v>
      </c>
      <c r="C8" s="4">
        <v>7641530</v>
      </c>
      <c r="D8" s="3">
        <v>7018690</v>
      </c>
      <c r="E8" s="4">
        <v>2636850</v>
      </c>
      <c r="F8" s="3">
        <v>3381030</v>
      </c>
      <c r="G8" s="4">
        <v>6980380</v>
      </c>
      <c r="H8" s="3">
        <v>6366570</v>
      </c>
      <c r="I8" s="4">
        <v>10456350</v>
      </c>
      <c r="J8" s="3">
        <v>3286020</v>
      </c>
      <c r="K8" s="4">
        <v>9977290</v>
      </c>
      <c r="L8" s="3"/>
    </row>
    <row r="9" spans="1:13" ht="28.5" customHeight="1" x14ac:dyDescent="0.3">
      <c r="A9" s="2">
        <v>44418</v>
      </c>
      <c r="B9" s="5">
        <v>5561250</v>
      </c>
      <c r="C9" s="4">
        <v>7696310</v>
      </c>
      <c r="D9" s="3">
        <v>7048140</v>
      </c>
      <c r="E9" s="4">
        <v>2705010</v>
      </c>
      <c r="F9" s="3">
        <v>3464110</v>
      </c>
      <c r="G9" s="4">
        <v>7065500</v>
      </c>
      <c r="H9" s="3">
        <v>6407550</v>
      </c>
      <c r="I9" s="14">
        <f>I8+I4</f>
        <v>10534920</v>
      </c>
      <c r="J9" s="3">
        <v>3292220</v>
      </c>
      <c r="K9" s="4">
        <v>10019850</v>
      </c>
      <c r="L9" s="3"/>
    </row>
    <row r="10" spans="1:13" ht="28.5" customHeight="1" x14ac:dyDescent="0.3">
      <c r="A10" s="2"/>
      <c r="B10" s="6"/>
      <c r="C10" s="4"/>
      <c r="D10" s="7"/>
      <c r="E10" s="4"/>
      <c r="F10" s="7"/>
      <c r="G10" s="4"/>
      <c r="H10" s="7"/>
      <c r="I10" s="4"/>
      <c r="J10" s="7"/>
      <c r="K10" s="4"/>
      <c r="L10" s="3"/>
    </row>
    <row r="11" spans="1:13" s="1" customFormat="1" ht="28.5" customHeight="1" x14ac:dyDescent="0.3">
      <c r="A11" s="1" t="s">
        <v>58</v>
      </c>
      <c r="B11" s="19">
        <f t="shared" ref="B11:L11" si="0">B9-B6</f>
        <v>111310</v>
      </c>
      <c r="C11" s="19">
        <f t="shared" si="0"/>
        <v>166450</v>
      </c>
      <c r="D11" s="19">
        <f t="shared" si="0"/>
        <v>87550</v>
      </c>
      <c r="E11" s="19">
        <f t="shared" si="0"/>
        <v>205950</v>
      </c>
      <c r="F11" s="19">
        <f t="shared" si="0"/>
        <v>244050</v>
      </c>
      <c r="G11" s="19">
        <f t="shared" si="0"/>
        <v>226400</v>
      </c>
      <c r="H11" s="19">
        <f t="shared" si="0"/>
        <v>67780</v>
      </c>
      <c r="I11" s="19">
        <f t="shared" si="0"/>
        <v>223940</v>
      </c>
      <c r="J11" s="19">
        <f t="shared" si="0"/>
        <v>13330</v>
      </c>
      <c r="K11" s="19">
        <f t="shared" si="0"/>
        <v>168480</v>
      </c>
      <c r="L11" s="19">
        <f t="shared" si="0"/>
        <v>0</v>
      </c>
    </row>
    <row r="12" spans="1:13" s="1" customFormat="1" ht="28.5" customHeight="1" x14ac:dyDescent="0.3">
      <c r="A12" s="1" t="s">
        <v>49</v>
      </c>
      <c r="B12" s="19">
        <v>1459</v>
      </c>
      <c r="C12" s="20">
        <v>465</v>
      </c>
      <c r="D12" s="21">
        <v>400</v>
      </c>
      <c r="E12" s="20"/>
      <c r="F12" s="21">
        <v>1210</v>
      </c>
      <c r="G12" s="20">
        <v>1773</v>
      </c>
      <c r="H12" s="21">
        <v>1815</v>
      </c>
      <c r="I12" s="20">
        <v>2727</v>
      </c>
      <c r="J12" s="21"/>
      <c r="K12" s="20"/>
      <c r="L12" s="22"/>
      <c r="M12" s="1">
        <f>SUM(B12:L12)</f>
        <v>9849</v>
      </c>
    </row>
    <row r="13" spans="1:13" ht="28.5" customHeight="1" x14ac:dyDescent="0.3">
      <c r="A13" s="2" t="s">
        <v>50</v>
      </c>
      <c r="B13" s="6">
        <v>368.04</v>
      </c>
      <c r="C13" s="4">
        <v>137.62</v>
      </c>
      <c r="D13" s="7">
        <v>101.48</v>
      </c>
      <c r="E13" s="14"/>
      <c r="F13" s="7">
        <v>298.7</v>
      </c>
      <c r="G13" s="4">
        <v>430.93</v>
      </c>
      <c r="H13" s="7">
        <v>330.24</v>
      </c>
      <c r="I13" s="4">
        <v>647.57000000000005</v>
      </c>
      <c r="J13" s="7"/>
      <c r="K13" s="4"/>
      <c r="L13" s="3"/>
    </row>
    <row r="14" spans="1:13" ht="28.5" customHeight="1" x14ac:dyDescent="0.3">
      <c r="A14" s="2"/>
      <c r="B14" s="6" t="s">
        <v>60</v>
      </c>
      <c r="C14" s="4"/>
      <c r="D14" s="7"/>
      <c r="E14" s="4"/>
      <c r="F14" s="7"/>
      <c r="G14" s="4"/>
      <c r="H14" s="7"/>
      <c r="I14" s="4"/>
      <c r="J14" s="7"/>
      <c r="K14" s="4"/>
      <c r="L14" s="3"/>
    </row>
    <row r="15" spans="1:13" ht="28.5" customHeight="1" x14ac:dyDescent="0.3">
      <c r="A15" s="2" t="s">
        <v>57</v>
      </c>
      <c r="B15" s="6">
        <v>295</v>
      </c>
      <c r="C15" s="4">
        <v>239</v>
      </c>
      <c r="D15" s="7">
        <v>136</v>
      </c>
      <c r="E15" s="4"/>
      <c r="F15" s="7">
        <v>200</v>
      </c>
      <c r="G15" s="4">
        <v>297</v>
      </c>
      <c r="H15" s="7">
        <v>180</v>
      </c>
      <c r="I15" s="4">
        <v>180</v>
      </c>
      <c r="J15" s="25"/>
      <c r="K15" s="4"/>
      <c r="L15" s="3"/>
    </row>
    <row r="16" spans="1:13" ht="28.5" customHeight="1" x14ac:dyDescent="0.3">
      <c r="A16" s="2" t="s">
        <v>59</v>
      </c>
      <c r="B16" s="6">
        <v>1.5</v>
      </c>
      <c r="C16" s="4">
        <v>1.5</v>
      </c>
      <c r="D16" s="7">
        <v>0.5</v>
      </c>
      <c r="E16" s="4"/>
      <c r="F16" s="7">
        <v>1.5</v>
      </c>
      <c r="G16" s="4">
        <v>1.5</v>
      </c>
      <c r="H16" s="7">
        <v>3</v>
      </c>
      <c r="I16" s="4">
        <v>1.5</v>
      </c>
      <c r="J16" s="25"/>
      <c r="K16" s="4"/>
      <c r="L16" s="3"/>
    </row>
    <row r="17" spans="1:13" ht="28.5" customHeight="1" x14ac:dyDescent="0.3">
      <c r="A17" s="2"/>
      <c r="B17" s="23"/>
      <c r="C17" s="24"/>
      <c r="D17" s="25"/>
      <c r="E17" s="24"/>
      <c r="F17" s="25"/>
      <c r="G17" s="24"/>
      <c r="H17" s="25"/>
      <c r="I17" s="24"/>
      <c r="J17" s="25"/>
      <c r="K17" s="4"/>
      <c r="L17" s="3"/>
    </row>
    <row r="18" spans="1:13" s="15" customFormat="1" ht="28.5" customHeight="1" x14ac:dyDescent="0.3">
      <c r="A18" s="15" t="s">
        <v>47</v>
      </c>
      <c r="B18" s="15">
        <f>B13/B12</f>
        <v>0.25225496915695683</v>
      </c>
      <c r="C18" s="15">
        <f>C13/C12</f>
        <v>0.29595698924731184</v>
      </c>
      <c r="D18" s="15">
        <f>D13/D12</f>
        <v>0.25370000000000004</v>
      </c>
      <c r="F18" s="15">
        <f>F13/F12</f>
        <v>0.2468595041322314</v>
      </c>
      <c r="G18" s="15">
        <f>G13/G12</f>
        <v>0.24305132543711225</v>
      </c>
      <c r="H18" s="15">
        <f>H13/H12</f>
        <v>0.18195041322314051</v>
      </c>
      <c r="I18" s="15">
        <f>I13/I12</f>
        <v>0.23746607994132748</v>
      </c>
      <c r="K18" s="17"/>
      <c r="L18" s="18"/>
    </row>
    <row r="19" spans="1:13" s="15" customFormat="1" ht="28.5" customHeight="1" x14ac:dyDescent="0.3">
      <c r="A19" s="15" t="s">
        <v>48</v>
      </c>
      <c r="B19" s="16">
        <f>B11/B12</f>
        <v>76.291980808773133</v>
      </c>
      <c r="C19" s="16">
        <f>C11/C12</f>
        <v>357.95698924731181</v>
      </c>
      <c r="D19" s="16">
        <f>D11/D12</f>
        <v>218.875</v>
      </c>
      <c r="E19" s="16"/>
      <c r="F19" s="16">
        <f>F11/F12</f>
        <v>201.69421487603304</v>
      </c>
      <c r="G19" s="16">
        <f>G11/G12</f>
        <v>127.69317540891144</v>
      </c>
      <c r="H19" s="16">
        <f>H11/H12</f>
        <v>37.344352617079892</v>
      </c>
      <c r="I19" s="16">
        <f>I11/I12</f>
        <v>82.119545287862124</v>
      </c>
      <c r="J19" s="16"/>
      <c r="K19" s="17"/>
      <c r="L19" s="18"/>
    </row>
    <row r="20" spans="1:13" s="15" customFormat="1" ht="28.5" customHeight="1" x14ac:dyDescent="0.3">
      <c r="A20" s="15" t="s">
        <v>61</v>
      </c>
      <c r="B20" s="16">
        <f>B13/B11*1000</f>
        <v>3.3064414697691138</v>
      </c>
      <c r="C20" s="16">
        <f t="shared" ref="C20:I20" si="1">C13/C11*1000</f>
        <v>0.8267948332832683</v>
      </c>
      <c r="D20" s="16">
        <f t="shared" si="1"/>
        <v>1.1591090805254141</v>
      </c>
      <c r="E20" s="16"/>
      <c r="F20" s="16">
        <f t="shared" si="1"/>
        <v>1.2239295226388034</v>
      </c>
      <c r="G20" s="16">
        <f t="shared" si="1"/>
        <v>1.9034010600706714</v>
      </c>
      <c r="H20" s="16">
        <f t="shared" si="1"/>
        <v>4.8722336972558278</v>
      </c>
      <c r="I20" s="16">
        <f t="shared" si="1"/>
        <v>2.8917120657318929</v>
      </c>
      <c r="J20" s="16"/>
      <c r="K20" s="17"/>
      <c r="L20" s="18"/>
    </row>
    <row r="21" spans="1:13" ht="28.5" customHeight="1" x14ac:dyDescent="0.3">
      <c r="B21" s="5">
        <v>1</v>
      </c>
      <c r="C21" s="4">
        <v>2</v>
      </c>
      <c r="D21" s="3">
        <v>7</v>
      </c>
      <c r="E21" s="4">
        <v>11</v>
      </c>
      <c r="F21" s="3">
        <v>12</v>
      </c>
      <c r="G21" s="4">
        <v>13</v>
      </c>
      <c r="H21" s="3">
        <v>15</v>
      </c>
      <c r="I21" s="4">
        <v>16</v>
      </c>
      <c r="J21" s="3">
        <v>17</v>
      </c>
      <c r="K21" s="4">
        <v>19</v>
      </c>
      <c r="L21" s="3" t="s">
        <v>36</v>
      </c>
    </row>
    <row r="22" spans="1:13" ht="28.5" customHeight="1" x14ac:dyDescent="0.3">
      <c r="B22" t="s">
        <v>51</v>
      </c>
      <c r="C22" t="s">
        <v>52</v>
      </c>
      <c r="D22" t="s">
        <v>53</v>
      </c>
      <c r="F22" t="s">
        <v>54</v>
      </c>
      <c r="G22" t="s">
        <v>55</v>
      </c>
      <c r="H22" t="s">
        <v>56</v>
      </c>
      <c r="I22" t="s">
        <v>44</v>
      </c>
    </row>
    <row r="26" spans="1:13" ht="28.5" customHeight="1" x14ac:dyDescent="0.3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</row>
    <row r="27" spans="1:13" ht="28.5" customHeight="1" x14ac:dyDescent="0.3">
      <c r="A27" s="9"/>
      <c r="B27" s="10"/>
      <c r="C27" s="11"/>
      <c r="D27" s="10"/>
      <c r="E27" s="11"/>
      <c r="F27" s="10"/>
      <c r="G27" s="11"/>
      <c r="H27" s="10"/>
      <c r="I27" s="11"/>
      <c r="J27" s="10"/>
      <c r="K27" s="11"/>
      <c r="L27" s="12"/>
      <c r="M27" s="8"/>
    </row>
    <row r="28" spans="1:13" ht="28.5" customHeight="1" x14ac:dyDescent="0.3">
      <c r="A28" s="13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8"/>
    </row>
    <row r="29" spans="1:13" ht="28.5" customHeight="1" x14ac:dyDescent="0.3">
      <c r="A29" s="13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8"/>
    </row>
    <row r="30" spans="1:13" ht="28.5" customHeight="1" x14ac:dyDescent="0.3">
      <c r="A30" s="13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8"/>
    </row>
    <row r="31" spans="1:13" ht="28.5" customHeight="1" x14ac:dyDescent="0.3">
      <c r="A31" s="13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8"/>
    </row>
    <row r="32" spans="1:13" ht="28.5" customHeight="1" x14ac:dyDescent="0.3">
      <c r="A32" s="13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8"/>
    </row>
    <row r="33" spans="1:13" ht="28.5" customHeight="1" x14ac:dyDescent="0.3">
      <c r="A33" s="13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8"/>
    </row>
    <row r="34" spans="1:13" ht="28.5" customHeight="1" x14ac:dyDescent="0.3">
      <c r="A34" s="13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8"/>
    </row>
    <row r="35" spans="1:13" ht="28.5" customHeight="1" x14ac:dyDescent="0.3">
      <c r="A35" s="13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8"/>
    </row>
    <row r="36" spans="1:13" ht="28.5" customHeight="1" x14ac:dyDescent="0.3">
      <c r="A36" s="13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8"/>
    </row>
    <row r="37" spans="1:13" ht="28.5" customHeight="1" x14ac:dyDescent="0.3">
      <c r="A37" s="13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8"/>
    </row>
    <row r="38" spans="1:13" ht="28.5" customHeight="1" x14ac:dyDescent="0.3">
      <c r="A38" s="13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8"/>
    </row>
    <row r="39" spans="1:13" ht="28.5" customHeight="1" x14ac:dyDescent="0.3">
      <c r="A39" s="13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8"/>
    </row>
    <row r="40" spans="1:13" ht="28.5" customHeight="1" x14ac:dyDescent="0.3">
      <c r="A40" s="13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8"/>
    </row>
    <row r="41" spans="1:13" ht="28.5" customHeight="1" x14ac:dyDescent="0.3">
      <c r="A41" s="13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8"/>
    </row>
    <row r="42" spans="1:13" ht="28.5" customHeight="1" x14ac:dyDescent="0.3">
      <c r="A42" s="13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8"/>
    </row>
    <row r="43" spans="1:13" ht="28.5" customHeight="1" x14ac:dyDescent="0.3">
      <c r="A43" s="13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8"/>
    </row>
    <row r="44" spans="1:13" ht="28.5" customHeight="1" x14ac:dyDescent="0.3">
      <c r="A44" s="13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8"/>
    </row>
    <row r="45" spans="1:13" ht="28.5" customHeight="1" x14ac:dyDescent="0.3">
      <c r="A45" s="13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8"/>
    </row>
    <row r="46" spans="1:13" ht="28.5" customHeight="1" x14ac:dyDescent="0.3">
      <c r="A46" s="13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8"/>
    </row>
    <row r="47" spans="1:13" ht="28.5" customHeight="1" x14ac:dyDescent="0.3">
      <c r="A47" s="13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8"/>
    </row>
    <row r="48" spans="1:13" ht="28.5" customHeight="1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</row>
    <row r="49" spans="1:12" ht="28.5" customHeight="1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</row>
    <row r="50" spans="1:12" ht="28.5" customHeight="1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</row>
    <row r="51" spans="1:12" ht="28.5" customHeight="1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</row>
    <row r="52" spans="1:12" ht="28.5" customHeight="1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</row>
    <row r="53" spans="1:12" ht="28.5" customHeight="1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</row>
  </sheetData>
  <pageMargins left="0.7" right="0.7" top="0.75" bottom="0.75" header="0.3" footer="0.3"/>
  <pageSetup scale="5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B66E6D-2AC0-441F-906F-D5118A49E650}">
  <sheetPr>
    <tabColor rgb="FFFF0000"/>
    <pageSetUpPr fitToPage="1"/>
  </sheetPr>
  <dimension ref="A1:AN148"/>
  <sheetViews>
    <sheetView tabSelected="1" zoomScale="77" zoomScaleNormal="77" workbookViewId="0">
      <pane xSplit="13" ySplit="11" topLeftCell="N104" activePane="bottomRight" state="frozen"/>
      <selection pane="topRight" activeCell="N1" sqref="N1"/>
      <selection pane="bottomLeft" activeCell="A12" sqref="A12"/>
      <selection pane="bottomRight" activeCell="B122" sqref="B122:AB127"/>
    </sheetView>
  </sheetViews>
  <sheetFormatPr defaultColWidth="8.77734375" defaultRowHeight="14.4" x14ac:dyDescent="0.3"/>
  <cols>
    <col min="1" max="1" width="11.77734375" style="256" customWidth="1"/>
    <col min="2" max="2" width="13.5546875" style="207" customWidth="1"/>
    <col min="3" max="3" width="13.5546875" style="291" hidden="1" customWidth="1"/>
    <col min="4" max="4" width="16.5546875" style="207" customWidth="1"/>
    <col min="5" max="5" width="18.21875" style="291" hidden="1" customWidth="1"/>
    <col min="6" max="6" width="18.5546875" style="207" customWidth="1"/>
    <col min="7" max="7" width="18.21875" style="291" hidden="1" customWidth="1"/>
    <col min="8" max="8" width="13.5546875" style="291" customWidth="1"/>
    <col min="9" max="9" width="13.5546875" style="291" hidden="1" customWidth="1"/>
    <col min="10" max="10" width="13.5546875" style="207" customWidth="1"/>
    <col min="11" max="11" width="13.5546875" style="291" customWidth="1"/>
    <col min="12" max="14" width="13.5546875" style="207" customWidth="1"/>
    <col min="15" max="15" width="13.5546875" style="291" customWidth="1"/>
    <col min="16" max="16" width="13.5546875" style="207" customWidth="1"/>
    <col min="17" max="17" width="13.5546875" style="207" hidden="1" customWidth="1"/>
    <col min="18" max="19" width="11.44140625" style="35" hidden="1" customWidth="1"/>
    <col min="20" max="21" width="13.5546875" style="291" customWidth="1"/>
    <col min="22" max="22" width="10.77734375" style="298" hidden="1" customWidth="1"/>
    <col min="23" max="23" width="14.88671875" style="32" customWidth="1"/>
    <col min="24" max="24" width="12.44140625" style="26" customWidth="1"/>
    <col min="25" max="31" width="9.77734375" style="26" customWidth="1"/>
    <col min="32" max="32" width="13.5546875" style="206" customWidth="1"/>
    <col min="33" max="33" width="16.21875" style="207" customWidth="1"/>
    <col min="34" max="34" width="15.5546875" style="206" customWidth="1"/>
    <col min="35" max="37" width="8.77734375" style="207"/>
    <col min="38" max="38" width="3.5546875" style="207" customWidth="1"/>
    <col min="39" max="16384" width="8.77734375" style="207"/>
  </cols>
  <sheetData>
    <row r="1" spans="1:40" s="336" customFormat="1" ht="118.2" customHeight="1" x14ac:dyDescent="0.3">
      <c r="A1" s="213"/>
      <c r="B1" s="252" t="s">
        <v>65</v>
      </c>
      <c r="C1" s="287" t="s">
        <v>76</v>
      </c>
      <c r="D1" s="330" t="s">
        <v>188</v>
      </c>
      <c r="E1" s="293" t="s">
        <v>73</v>
      </c>
      <c r="F1" s="208" t="s">
        <v>299</v>
      </c>
      <c r="G1" s="293" t="s">
        <v>235</v>
      </c>
      <c r="H1" s="208" t="s">
        <v>124</v>
      </c>
      <c r="I1" s="208" t="s">
        <v>279</v>
      </c>
      <c r="J1" s="208" t="s">
        <v>236</v>
      </c>
      <c r="K1" s="252" t="s">
        <v>67</v>
      </c>
      <c r="L1" s="252" t="s">
        <v>68</v>
      </c>
      <c r="M1" s="252" t="s">
        <v>69</v>
      </c>
      <c r="N1" s="252" t="s">
        <v>75</v>
      </c>
      <c r="O1" s="252" t="s">
        <v>71</v>
      </c>
      <c r="P1" s="252" t="s">
        <v>72</v>
      </c>
      <c r="Q1" s="252" t="s">
        <v>291</v>
      </c>
      <c r="R1" s="208" t="s">
        <v>279</v>
      </c>
      <c r="S1" s="208" t="s">
        <v>291</v>
      </c>
      <c r="T1" s="252" t="s">
        <v>392</v>
      </c>
      <c r="U1" s="252" t="s">
        <v>70</v>
      </c>
      <c r="V1" s="208" t="s">
        <v>292</v>
      </c>
      <c r="W1" s="208" t="s">
        <v>414</v>
      </c>
      <c r="X1" s="208" t="s">
        <v>385</v>
      </c>
      <c r="Y1" s="208" t="s">
        <v>386</v>
      </c>
      <c r="Z1" s="336" t="s">
        <v>391</v>
      </c>
      <c r="AA1" s="208" t="s">
        <v>387</v>
      </c>
      <c r="AB1" s="208" t="s">
        <v>389</v>
      </c>
      <c r="AC1" s="336" t="s">
        <v>388</v>
      </c>
      <c r="AD1" s="208" t="s">
        <v>390</v>
      </c>
      <c r="AF1" s="208" t="s">
        <v>116</v>
      </c>
      <c r="AG1" s="208" t="s">
        <v>134</v>
      </c>
      <c r="AH1" s="336" t="s">
        <v>184</v>
      </c>
      <c r="AN1" s="336" t="s">
        <v>185</v>
      </c>
    </row>
    <row r="2" spans="1:40" ht="15.6" x14ac:dyDescent="0.3">
      <c r="A2" s="214"/>
      <c r="B2" s="255" t="s">
        <v>403</v>
      </c>
      <c r="C2" s="288">
        <v>2</v>
      </c>
      <c r="D2" s="331" t="s">
        <v>404</v>
      </c>
      <c r="E2" s="289">
        <v>4</v>
      </c>
      <c r="F2" s="210" t="s">
        <v>405</v>
      </c>
      <c r="G2" s="289">
        <v>7</v>
      </c>
      <c r="H2" s="210" t="s">
        <v>406</v>
      </c>
      <c r="I2" s="210">
        <v>9</v>
      </c>
      <c r="J2" s="210" t="s">
        <v>407</v>
      </c>
      <c r="K2" s="253" t="s">
        <v>408</v>
      </c>
      <c r="L2" s="211" t="s">
        <v>409</v>
      </c>
      <c r="M2" s="253" t="s">
        <v>410</v>
      </c>
      <c r="N2" s="211" t="s">
        <v>411</v>
      </c>
      <c r="O2" s="253" t="s">
        <v>412</v>
      </c>
      <c r="P2" s="211" t="s">
        <v>413</v>
      </c>
      <c r="Q2" s="253">
        <v>18</v>
      </c>
      <c r="R2" s="211">
        <v>19</v>
      </c>
      <c r="S2" s="253">
        <v>20</v>
      </c>
      <c r="T2" s="335" t="s">
        <v>393</v>
      </c>
      <c r="U2" s="253" t="s">
        <v>394</v>
      </c>
      <c r="V2" s="253">
        <v>23</v>
      </c>
      <c r="W2" s="253" t="s">
        <v>395</v>
      </c>
      <c r="X2" s="337" t="s">
        <v>400</v>
      </c>
      <c r="Y2" s="337" t="s">
        <v>396</v>
      </c>
      <c r="Z2" s="337" t="s">
        <v>397</v>
      </c>
      <c r="AA2" s="337" t="s">
        <v>398</v>
      </c>
      <c r="AB2" s="337" t="s">
        <v>399</v>
      </c>
      <c r="AC2" s="337" t="s">
        <v>401</v>
      </c>
      <c r="AD2" s="337" t="s">
        <v>402</v>
      </c>
      <c r="AE2" s="337"/>
      <c r="AF2" s="210"/>
      <c r="AG2" s="275"/>
      <c r="AH2" s="210"/>
      <c r="AJ2" s="212"/>
    </row>
    <row r="3" spans="1:40" hidden="1" x14ac:dyDescent="0.3">
      <c r="A3" s="112">
        <f>'New Data'!A3</f>
        <v>45510</v>
      </c>
      <c r="B3" s="178">
        <f>('New Data'!B4-'New Data'!B3)/('New Data'!$A4-'New Data'!$A3)</f>
        <v>13252.571428571429</v>
      </c>
      <c r="C3" s="290">
        <f>('New Data'!C4-'New Data'!C3)/('New Data'!$A4-'New Data'!$A3)</f>
        <v>0</v>
      </c>
      <c r="D3" s="178">
        <f>('New Data'!D4-'New Data'!D3)/('New Data'!$A4-'New Data'!$A3)</f>
        <v>1224.1428571428571</v>
      </c>
      <c r="E3" s="290">
        <f>('New Data'!E4-'New Data'!E3)/('New Data'!$A4-'New Data'!$A3)</f>
        <v>0</v>
      </c>
      <c r="F3" s="178">
        <f>('New Data'!F4-'New Data'!F3)/('New Data'!$A4-'New Data'!$A3)</f>
        <v>2867.1428571428573</v>
      </c>
      <c r="G3" s="290">
        <f>('New Data'!G4-'New Data'!G3)/('New Data'!$A4-'New Data'!$A3)</f>
        <v>0</v>
      </c>
      <c r="H3" s="178">
        <f>('New Data'!H4-'New Data'!H3)/('New Data'!$A4-'New Data'!$A3)</f>
        <v>0</v>
      </c>
      <c r="I3" s="178">
        <f>('New Data'!I4-'New Data'!I3)/('New Data'!$A4-'New Data'!$A3)</f>
        <v>-39730</v>
      </c>
      <c r="J3" s="178">
        <f>('New Data'!J4-'New Data'!J3)/('New Data'!$A4-'New Data'!$A3)</f>
        <v>0</v>
      </c>
      <c r="K3" s="178">
        <f>('New Data'!K4-'New Data'!K3)/('New Data'!$A4-'New Data'!$A3)</f>
        <v>0</v>
      </c>
      <c r="L3" s="178">
        <f>('New Data'!L4-'New Data'!L3)/('New Data'!$A4-'New Data'!$A3)</f>
        <v>-44928.571428571428</v>
      </c>
      <c r="M3" s="178">
        <f>('New Data'!M4-'New Data'!M3)/('New Data'!$A4-'New Data'!$A3)</f>
        <v>1.1428571428571428</v>
      </c>
      <c r="N3" s="178">
        <f>('New Data'!N4-'New Data'!N3)/('New Data'!$A4-'New Data'!$A3)</f>
        <v>10625.428571428571</v>
      </c>
      <c r="O3" s="178">
        <f>('New Data'!O4-'New Data'!O3)/('New Data'!$A4-'New Data'!$A3)</f>
        <v>0</v>
      </c>
      <c r="P3" s="178">
        <f>('New Data'!P4-'New Data'!P3)/('New Data'!$A4-'New Data'!$A3)</f>
        <v>1524</v>
      </c>
      <c r="Q3" s="178">
        <f>('New Data'!Q4-'New Data'!Q3)/('New Data'!$A4-'New Data'!$A3)</f>
        <v>4021.1428571428573</v>
      </c>
      <c r="R3" s="178">
        <f>('New Data'!R4-'New Data'!R3)/('New Data'!$A4-'New Data'!$A3)</f>
        <v>2927.2857142857142</v>
      </c>
      <c r="S3" s="178">
        <f>('New Data'!S4-'New Data'!S3)/('New Data'!$A4-'New Data'!$A3)</f>
        <v>3691</v>
      </c>
      <c r="T3" s="178">
        <v>0</v>
      </c>
      <c r="U3" s="178">
        <f>('New Data'!U4-'New Data'!U3)/('New Data'!$A4-'New Data'!$A3)</f>
        <v>0</v>
      </c>
      <c r="V3" s="178">
        <f>('New Data'!V4-'New Data'!V3)/('New Data'!$A4-'New Data'!$A3)</f>
        <v>0</v>
      </c>
      <c r="W3" s="178">
        <f>('New Data'!W4-'New Data'!W3)/('New Data'!$A4-'New Data'!$A3)</f>
        <v>12158.571428571429</v>
      </c>
      <c r="X3" s="337"/>
      <c r="Y3" s="337"/>
      <c r="Z3" s="337"/>
      <c r="AA3" s="337"/>
      <c r="AB3" s="337"/>
      <c r="AC3" s="337"/>
      <c r="AD3" s="337"/>
      <c r="AE3" s="337"/>
      <c r="AF3" s="178">
        <f t="shared" ref="AF3:AF34" si="0">SUM(B3:T3)</f>
        <v>-44524.71428571429</v>
      </c>
      <c r="AG3" s="178"/>
      <c r="AH3" s="178"/>
    </row>
    <row r="4" spans="1:40" hidden="1" x14ac:dyDescent="0.3">
      <c r="A4" s="112">
        <f>'New Data'!A4</f>
        <v>45517</v>
      </c>
      <c r="B4" s="178">
        <f>('New Data'!B4-'New Data'!B3)/('New Data'!$A4-'New Data'!$A3)</f>
        <v>13252.571428571429</v>
      </c>
      <c r="C4" s="178">
        <f>('New Data'!C4-'New Data'!C3)/('New Data'!$A4-'New Data'!$A3)</f>
        <v>0</v>
      </c>
      <c r="D4" s="178">
        <f>('New Data'!D4-'New Data'!D3)/('New Data'!$A4-'New Data'!$A3)</f>
        <v>1224.1428571428571</v>
      </c>
      <c r="E4" s="178">
        <f>('New Data'!E4-'New Data'!E3)/('New Data'!$A4-'New Data'!$A3)</f>
        <v>0</v>
      </c>
      <c r="F4" s="178">
        <f>('New Data'!F4-'New Data'!F3)/('New Data'!$A4-'New Data'!$A3)</f>
        <v>2867.1428571428573</v>
      </c>
      <c r="G4" s="178">
        <f>('New Data'!G4-'New Data'!G3)/('New Data'!$A4-'New Data'!$A3)</f>
        <v>0</v>
      </c>
      <c r="H4" s="178">
        <f>('New Data'!H4-'New Data'!H3)/('New Data'!$A4-'New Data'!$A3)</f>
        <v>0</v>
      </c>
      <c r="I4" s="178">
        <f>('New Data'!I4-'New Data'!I3)/('New Data'!$A4-'New Data'!$A3)</f>
        <v>-39730</v>
      </c>
      <c r="J4" s="178">
        <f>('New Data'!J4-'New Data'!J3)/('New Data'!$A4-'New Data'!$A3)</f>
        <v>0</v>
      </c>
      <c r="K4" s="178">
        <f>('New Data'!K4-'New Data'!K3)/('New Data'!$A4-'New Data'!$A3)</f>
        <v>0</v>
      </c>
      <c r="L4" s="178">
        <f>('New Data'!L4-'New Data'!L3)/('New Data'!$A4-'New Data'!$A3)</f>
        <v>-44928.571428571428</v>
      </c>
      <c r="M4" s="178">
        <f>('New Data'!M4-'New Data'!M3)/('New Data'!$A4-'New Data'!$A3)</f>
        <v>1.1428571428571428</v>
      </c>
      <c r="N4" s="178">
        <f>('New Data'!N4-'New Data'!N3)/('New Data'!$A4-'New Data'!$A3)</f>
        <v>10625.428571428571</v>
      </c>
      <c r="O4" s="178">
        <f>('New Data'!O4-'New Data'!O3)/('New Data'!$A4-'New Data'!$A3)</f>
        <v>0</v>
      </c>
      <c r="P4" s="178">
        <f>('New Data'!P4-'New Data'!P3)/('New Data'!$A4-'New Data'!$A3)</f>
        <v>1524</v>
      </c>
      <c r="Q4" s="178">
        <f>('New Data'!Q4-'New Data'!Q3)/('New Data'!$A4-'New Data'!$A3)</f>
        <v>4021.1428571428573</v>
      </c>
      <c r="R4" s="178">
        <f>('New Data'!R4-'New Data'!R3)/('New Data'!$A4-'New Data'!$A3)</f>
        <v>2927.2857142857142</v>
      </c>
      <c r="S4" s="178">
        <f>('New Data'!S4-'New Data'!S3)/('New Data'!$A4-'New Data'!$A3)</f>
        <v>3691</v>
      </c>
      <c r="T4" s="178">
        <f>('New Data'!T4-'New Data'!T3)/('New Data'!$A4-'New Data'!$A3)</f>
        <v>0</v>
      </c>
      <c r="U4" s="178">
        <f>('New Data'!U4-'New Data'!U3)/('New Data'!$A4-'New Data'!$A3)</f>
        <v>0</v>
      </c>
      <c r="V4" s="178">
        <f>('New Data'!V4-'New Data'!V3)/('New Data'!$A4-'New Data'!$A3)</f>
        <v>0</v>
      </c>
      <c r="W4" s="178">
        <f>('New Data'!W4-'New Data'!W3)/('New Data'!$A4-'New Data'!$A3)</f>
        <v>12158.571428571429</v>
      </c>
      <c r="X4" s="337"/>
      <c r="Y4" s="337"/>
      <c r="Z4" s="337"/>
      <c r="AA4" s="337"/>
      <c r="AB4" s="337"/>
      <c r="AC4" s="337"/>
      <c r="AD4" s="337"/>
      <c r="AE4" s="337"/>
      <c r="AF4" s="178">
        <f t="shared" si="0"/>
        <v>-44524.71428571429</v>
      </c>
      <c r="AG4" s="178"/>
      <c r="AH4" s="178"/>
    </row>
    <row r="5" spans="1:40" hidden="1" x14ac:dyDescent="0.3">
      <c r="A5" s="112">
        <f>'New Data'!A5</f>
        <v>45524</v>
      </c>
      <c r="B5" s="178">
        <f>('New Data'!B5-'New Data'!B4)/('New Data'!$A5-'New Data'!$A4)</f>
        <v>19019.857142857141</v>
      </c>
      <c r="C5" s="178">
        <f>('New Data'!C5-'New Data'!C4)/('New Data'!$A5-'New Data'!$A4)</f>
        <v>0</v>
      </c>
      <c r="D5" s="178">
        <f>('New Data'!D5-'New Data'!D4)/('New Data'!$A5-'New Data'!$A4)</f>
        <v>1707.4285714285713</v>
      </c>
      <c r="E5" s="178">
        <f>('New Data'!E5-'New Data'!E4)/('New Data'!$A5-'New Data'!$A4)</f>
        <v>0</v>
      </c>
      <c r="F5" s="178">
        <f>('New Data'!F5-'New Data'!F4)/('New Data'!$A5-'New Data'!$A4)</f>
        <v>3569.2857142857142</v>
      </c>
      <c r="G5" s="178">
        <f>('New Data'!G5-'New Data'!G4)/('New Data'!$A5-'New Data'!$A4)</f>
        <v>0</v>
      </c>
      <c r="H5" s="178">
        <f>('New Data'!H5-'New Data'!H4)/('New Data'!$A5-'New Data'!$A4)</f>
        <v>0</v>
      </c>
      <c r="I5" s="178">
        <f>('New Data'!I5-'New Data'!I4)/('New Data'!$A5-'New Data'!$A4)</f>
        <v>39730</v>
      </c>
      <c r="J5" s="178">
        <f>('New Data'!J5-'New Data'!J4)/('New Data'!$A5-'New Data'!$A4)</f>
        <v>0</v>
      </c>
      <c r="K5" s="178">
        <f>('New Data'!K5-'New Data'!K4)/('New Data'!$A5-'New Data'!$A4)</f>
        <v>17.285714285714285</v>
      </c>
      <c r="L5" s="178">
        <f>('New Data'!L5-'New Data'!L4)/('New Data'!$A5-'New Data'!$A4)</f>
        <v>723</v>
      </c>
      <c r="M5" s="178">
        <f>('New Data'!M5-'New Data'!M4)/('New Data'!$A5-'New Data'!$A4)</f>
        <v>22279.857142857141</v>
      </c>
      <c r="N5" s="178">
        <f>('New Data'!N5-'New Data'!N4)/('New Data'!$A5-'New Data'!$A4)</f>
        <v>15990.285714285714</v>
      </c>
      <c r="O5" s="178">
        <f>('New Data'!O5-'New Data'!O4)/('New Data'!$A5-'New Data'!$A4)</f>
        <v>0</v>
      </c>
      <c r="P5" s="178">
        <f>('New Data'!P5-'New Data'!P4)/('New Data'!$A5-'New Data'!$A4)</f>
        <v>2110.5714285714284</v>
      </c>
      <c r="Q5" s="178">
        <f>('New Data'!Q5-'New Data'!Q4)/('New Data'!$A5-'New Data'!$A4)</f>
        <v>0</v>
      </c>
      <c r="R5" s="178">
        <f>('New Data'!R5-'New Data'!R4)/('New Data'!$A5-'New Data'!$A4)</f>
        <v>0</v>
      </c>
      <c r="S5" s="178">
        <f>('New Data'!S5-'New Data'!S4)/('New Data'!$A5-'New Data'!$A4)</f>
        <v>0</v>
      </c>
      <c r="T5" s="178">
        <f>('New Data'!T5-'New Data'!T4)/('New Data'!$A5-'New Data'!$A4)</f>
        <v>0</v>
      </c>
      <c r="U5" s="178">
        <f>('New Data'!U5-'New Data'!U4)/('New Data'!$A5-'New Data'!$A4)</f>
        <v>0</v>
      </c>
      <c r="V5" s="178">
        <f>('New Data'!V5-'New Data'!V4)/('New Data'!$A5-'New Data'!$A4)</f>
        <v>0</v>
      </c>
      <c r="W5" s="178">
        <f>('New Data'!W5-'New Data'!W4)/('New Data'!$A5-'New Data'!$A4)</f>
        <v>6885.1428571428569</v>
      </c>
      <c r="X5" s="337"/>
      <c r="Y5" s="337"/>
      <c r="Z5" s="337"/>
      <c r="AA5" s="337"/>
      <c r="AB5" s="337"/>
      <c r="AC5" s="337"/>
      <c r="AD5" s="337"/>
      <c r="AE5" s="337"/>
      <c r="AF5" s="178">
        <f t="shared" si="0"/>
        <v>105147.57142857143</v>
      </c>
      <c r="AG5" s="178"/>
      <c r="AH5" s="178"/>
    </row>
    <row r="6" spans="1:40" hidden="1" x14ac:dyDescent="0.3">
      <c r="A6" s="112">
        <f>'New Data'!A6</f>
        <v>45530</v>
      </c>
      <c r="B6" s="178">
        <f>('New Data'!B6-'New Data'!B5)/('New Data'!$A6-'New Data'!$A5)</f>
        <v>16807.666666666668</v>
      </c>
      <c r="C6" s="178">
        <f>('New Data'!C6-'New Data'!C5)/('New Data'!$A6-'New Data'!$A5)</f>
        <v>0</v>
      </c>
      <c r="D6" s="178">
        <f>('New Data'!D6-'New Data'!D5)/('New Data'!$A6-'New Data'!$A5)</f>
        <v>796</v>
      </c>
      <c r="E6" s="178">
        <f>('New Data'!E6-'New Data'!E5)/('New Data'!$A6-'New Data'!$A5)</f>
        <v>0</v>
      </c>
      <c r="F6" s="178">
        <f>('New Data'!F6-'New Data'!F5)/('New Data'!$A6-'New Data'!$A5)</f>
        <v>2510.6666666666665</v>
      </c>
      <c r="G6" s="178">
        <f>('New Data'!G6-'New Data'!G5)/('New Data'!$A6-'New Data'!$A5)</f>
        <v>0</v>
      </c>
      <c r="H6" s="178">
        <f>('New Data'!H6-'New Data'!H5)/('New Data'!$A6-'New Data'!$A5)</f>
        <v>0</v>
      </c>
      <c r="I6" s="178">
        <f>('New Data'!I6-'New Data'!I5)/('New Data'!$A6-'New Data'!$A5)</f>
        <v>0</v>
      </c>
      <c r="J6" s="178">
        <f>('New Data'!J6-'New Data'!J5)/('New Data'!$A6-'New Data'!$A5)</f>
        <v>0</v>
      </c>
      <c r="K6" s="178">
        <f>('New Data'!K6-'New Data'!K5)/('New Data'!$A6-'New Data'!$A5)</f>
        <v>83.333333333333329</v>
      </c>
      <c r="L6" s="178">
        <f>('New Data'!L6-'New Data'!L5)/('New Data'!$A6-'New Data'!$A5)</f>
        <v>101773.16666666667</v>
      </c>
      <c r="M6" s="178">
        <f>('New Data'!M6-'New Data'!M5)/('New Data'!$A6-'New Data'!$A5)</f>
        <v>15295.166666666666</v>
      </c>
      <c r="N6" s="178">
        <f>('New Data'!N6-'New Data'!N5)/('New Data'!$A6-'New Data'!$A5)</f>
        <v>11038.333333333334</v>
      </c>
      <c r="O6" s="178">
        <f>('New Data'!O6-'New Data'!O5)/('New Data'!$A6-'New Data'!$A5)</f>
        <v>-1260160.1666666667</v>
      </c>
      <c r="P6" s="178">
        <f>('New Data'!P6-'New Data'!P5)/('New Data'!$A6-'New Data'!$A5)</f>
        <v>581</v>
      </c>
      <c r="Q6" s="178">
        <f>('New Data'!Q6-'New Data'!Q5)/('New Data'!$A6-'New Data'!$A5)</f>
        <v>0</v>
      </c>
      <c r="R6" s="178">
        <f>('New Data'!R6-'New Data'!R5)/('New Data'!$A6-'New Data'!$A5)</f>
        <v>0</v>
      </c>
      <c r="S6" s="178">
        <f>('New Data'!S6-'New Data'!S5)/('New Data'!$A6-'New Data'!$A5)</f>
        <v>0</v>
      </c>
      <c r="T6" s="178">
        <f>('New Data'!T6-'New Data'!T5)/('New Data'!$A6-'New Data'!$A5)</f>
        <v>0</v>
      </c>
      <c r="U6" s="178">
        <f>('New Data'!U6-'New Data'!U5)/('New Data'!$A6-'New Data'!$A5)</f>
        <v>0</v>
      </c>
      <c r="V6" s="178">
        <f>('New Data'!V6-'New Data'!V5)/('New Data'!$A6-'New Data'!$A5)</f>
        <v>0</v>
      </c>
      <c r="W6" s="178">
        <f>('New Data'!W6-'New Data'!W5)/('New Data'!$A6-'New Data'!$A5)</f>
        <v>4239.333333333333</v>
      </c>
      <c r="X6" s="337"/>
      <c r="Y6" s="337"/>
      <c r="Z6" s="337"/>
      <c r="AA6" s="337"/>
      <c r="AB6" s="337"/>
      <c r="AC6" s="337"/>
      <c r="AD6" s="337"/>
      <c r="AE6" s="337"/>
      <c r="AF6" s="178">
        <f t="shared" si="0"/>
        <v>-1111274.8333333335</v>
      </c>
      <c r="AG6" s="178"/>
      <c r="AH6" s="178"/>
    </row>
    <row r="7" spans="1:40" hidden="1" x14ac:dyDescent="0.3">
      <c r="A7" s="112">
        <f>'New Data'!A7</f>
        <v>45544</v>
      </c>
      <c r="B7" s="178">
        <f>('New Data'!B7-'New Data'!B6)/('New Data'!$A7-'New Data'!$A6)</f>
        <v>3076.6428571428573</v>
      </c>
      <c r="C7" s="178">
        <f>('New Data'!C7-'New Data'!C6)/('New Data'!$A7-'New Data'!$A6)</f>
        <v>0</v>
      </c>
      <c r="D7" s="178">
        <f>('New Data'!D7-'New Data'!D6)/('New Data'!$A7-'New Data'!$A6)</f>
        <v>14.285714285714286</v>
      </c>
      <c r="E7" s="178">
        <f>('New Data'!E7-'New Data'!E6)/('New Data'!$A7-'New Data'!$A6)</f>
        <v>0</v>
      </c>
      <c r="F7" s="178">
        <f>('New Data'!F7-'New Data'!F6)/('New Data'!$A7-'New Data'!$A6)</f>
        <v>2063.5714285714284</v>
      </c>
      <c r="G7" s="178">
        <f>('New Data'!G7-'New Data'!G6)/('New Data'!$A7-'New Data'!$A6)</f>
        <v>0</v>
      </c>
      <c r="H7" s="178">
        <f>('New Data'!H7-'New Data'!H6)/('New Data'!$A7-'New Data'!$A6)</f>
        <v>0</v>
      </c>
      <c r="I7" s="178">
        <f>('New Data'!I7-'New Data'!I6)/('New Data'!$A7-'New Data'!$A6)</f>
        <v>0</v>
      </c>
      <c r="J7" s="178">
        <f>('New Data'!J7-'New Data'!J6)/('New Data'!$A7-'New Data'!$A6)</f>
        <v>0</v>
      </c>
      <c r="K7" s="178">
        <f>('New Data'!K7-'New Data'!K6)/('New Data'!$A7-'New Data'!$A6)</f>
        <v>0</v>
      </c>
      <c r="L7" s="178">
        <f>('New Data'!L7-'New Data'!L6)/('New Data'!$A7-'New Data'!$A6)</f>
        <v>4042.8571428571427</v>
      </c>
      <c r="M7" s="178">
        <f>('New Data'!M7-'New Data'!M6)/('New Data'!$A7-'New Data'!$A6)</f>
        <v>927.21428571428567</v>
      </c>
      <c r="N7" s="178">
        <f>('New Data'!N7-'New Data'!N6)/('New Data'!$A7-'New Data'!$A6)</f>
        <v>5681.4285714285716</v>
      </c>
      <c r="O7" s="178">
        <f>('New Data'!O7-'New Data'!O6)/('New Data'!$A7-'New Data'!$A6)</f>
        <v>-3117.1428571428573</v>
      </c>
      <c r="P7" s="178">
        <f>('New Data'!P7-'New Data'!P6)/('New Data'!$A7-'New Data'!$A6)</f>
        <v>550.85714285714289</v>
      </c>
      <c r="Q7" s="178">
        <f>('New Data'!Q7-'New Data'!Q6)/('New Data'!$A7-'New Data'!$A6)</f>
        <v>0</v>
      </c>
      <c r="R7" s="178">
        <f>('New Data'!R7-'New Data'!R6)/('New Data'!$A7-'New Data'!$A6)</f>
        <v>0</v>
      </c>
      <c r="S7" s="178">
        <f>('New Data'!S7-'New Data'!S6)/('New Data'!$A7-'New Data'!$A6)</f>
        <v>0</v>
      </c>
      <c r="T7" s="178">
        <f>('New Data'!T7-'New Data'!T6)/('New Data'!$A7-'New Data'!$A6)</f>
        <v>0</v>
      </c>
      <c r="U7" s="178">
        <f>('New Data'!U7-'New Data'!U6)/('New Data'!$A7-'New Data'!$A6)</f>
        <v>0</v>
      </c>
      <c r="V7" s="178">
        <f>('New Data'!V7-'New Data'!V6)/('New Data'!$A7-'New Data'!$A6)</f>
        <v>0</v>
      </c>
      <c r="W7" s="178">
        <f>('New Data'!W7-'New Data'!W6)/('New Data'!$A7-'New Data'!$A6)</f>
        <v>2119.5714285714284</v>
      </c>
      <c r="X7" s="337"/>
      <c r="Y7" s="337"/>
      <c r="Z7" s="337"/>
      <c r="AA7" s="337"/>
      <c r="AB7" s="337"/>
      <c r="AC7" s="337"/>
      <c r="AD7" s="337"/>
      <c r="AE7" s="337"/>
      <c r="AF7" s="178">
        <f t="shared" si="0"/>
        <v>13239.714285714286</v>
      </c>
      <c r="AG7" s="178"/>
      <c r="AH7" s="178"/>
    </row>
    <row r="8" spans="1:40" hidden="1" x14ac:dyDescent="0.3">
      <c r="A8" s="112">
        <f>'New Data'!A8</f>
        <v>45559</v>
      </c>
      <c r="B8" s="178">
        <f>('New Data'!B8-'New Data'!B7)/('New Data'!$A8-'New Data'!$A7)</f>
        <v>5090.666666666667</v>
      </c>
      <c r="C8" s="178">
        <f>('New Data'!C8-'New Data'!C7)/('New Data'!$A8-'New Data'!$A7)</f>
        <v>0</v>
      </c>
      <c r="D8" s="178">
        <f>('New Data'!D8-'New Data'!D7)/('New Data'!$A8-'New Data'!$A7)</f>
        <v>351.26666666666665</v>
      </c>
      <c r="E8" s="178">
        <f>('New Data'!E8-'New Data'!E7)/('New Data'!$A8-'New Data'!$A7)</f>
        <v>0</v>
      </c>
      <c r="F8" s="178">
        <f>('New Data'!F8-'New Data'!F7)/('New Data'!$A8-'New Data'!$A7)</f>
        <v>2128.4666666666667</v>
      </c>
      <c r="G8" s="178">
        <f>('New Data'!G8-'New Data'!G7)/('New Data'!$A8-'New Data'!$A7)</f>
        <v>0</v>
      </c>
      <c r="H8" s="178">
        <f>('New Data'!H8-'New Data'!H7)/('New Data'!$A8-'New Data'!$A7)</f>
        <v>0</v>
      </c>
      <c r="I8" s="178">
        <f>('New Data'!I8-'New Data'!I7)/('New Data'!$A8-'New Data'!$A7)</f>
        <v>0</v>
      </c>
      <c r="J8" s="178">
        <f>('New Data'!J8-'New Data'!J7)/('New Data'!$A8-'New Data'!$A7)</f>
        <v>3676.6666666666665</v>
      </c>
      <c r="K8" s="178">
        <f>('New Data'!K8-'New Data'!K7)/('New Data'!$A8-'New Data'!$A7)</f>
        <v>0</v>
      </c>
      <c r="L8" s="178">
        <f>('New Data'!L8-'New Data'!L7)/('New Data'!$A8-'New Data'!$A7)</f>
        <v>6620</v>
      </c>
      <c r="M8" s="178">
        <f>('New Data'!M8-'New Data'!M7)/('New Data'!$A8-'New Data'!$A7)</f>
        <v>7331</v>
      </c>
      <c r="N8" s="178">
        <f>('New Data'!N8-'New Data'!N7)/('New Data'!$A8-'New Data'!$A7)</f>
        <v>10399.533333333333</v>
      </c>
      <c r="O8" s="178">
        <f>('New Data'!O8-'New Data'!O7)/('New Data'!$A8-'New Data'!$A7)</f>
        <v>-51.133333333333333</v>
      </c>
      <c r="P8" s="178">
        <f>('New Data'!P8-'New Data'!P7)/('New Data'!$A8-'New Data'!$A7)</f>
        <v>933.73333333333335</v>
      </c>
      <c r="Q8" s="178">
        <f>('New Data'!Q8-'New Data'!Q7)/('New Data'!$A8-'New Data'!$A7)</f>
        <v>0</v>
      </c>
      <c r="R8" s="178">
        <f>('New Data'!R8-'New Data'!R7)/('New Data'!$A8-'New Data'!$A7)</f>
        <v>0</v>
      </c>
      <c r="S8" s="178">
        <f>('New Data'!S8-'New Data'!S7)/('New Data'!$A8-'New Data'!$A7)</f>
        <v>0</v>
      </c>
      <c r="T8" s="178">
        <f>('New Data'!T8-'New Data'!T7)/('New Data'!$A8-'New Data'!$A7)</f>
        <v>0</v>
      </c>
      <c r="U8" s="178">
        <f>('New Data'!U8-'New Data'!U7)/('New Data'!$A8-'New Data'!$A7)</f>
        <v>0</v>
      </c>
      <c r="V8" s="178">
        <f>('New Data'!V8-'New Data'!V7)/('New Data'!$A8-'New Data'!$A7)</f>
        <v>0</v>
      </c>
      <c r="W8" s="178">
        <f>('New Data'!W8-'New Data'!W7)/('New Data'!$A8-'New Data'!$A7)</f>
        <v>6905.5333333333338</v>
      </c>
      <c r="X8" s="337"/>
      <c r="Y8" s="337"/>
      <c r="Z8" s="337"/>
      <c r="AA8" s="337"/>
      <c r="AB8" s="337"/>
      <c r="AC8" s="337"/>
      <c r="AD8" s="337"/>
      <c r="AE8" s="337"/>
      <c r="AF8" s="178">
        <f t="shared" si="0"/>
        <v>36480.199999999997</v>
      </c>
      <c r="AG8" s="178"/>
      <c r="AH8" s="178"/>
    </row>
    <row r="9" spans="1:40" hidden="1" x14ac:dyDescent="0.3">
      <c r="A9" s="112">
        <f>'New Data'!A9</f>
        <v>45567</v>
      </c>
      <c r="B9" s="178">
        <f>('New Data'!B9-'New Data'!B8)/('New Data'!$A9-'New Data'!$A8)</f>
        <v>5633.875</v>
      </c>
      <c r="C9" s="178">
        <f>('New Data'!C9-'New Data'!C8)/('New Data'!$A9-'New Data'!$A8)</f>
        <v>0</v>
      </c>
      <c r="D9" s="178">
        <f>('New Data'!D9-'New Data'!D8)/('New Data'!$A9-'New Data'!$A8)</f>
        <v>600.875</v>
      </c>
      <c r="E9" s="178">
        <f>('New Data'!E9-'New Data'!E8)/('New Data'!$A9-'New Data'!$A8)</f>
        <v>0</v>
      </c>
      <c r="F9" s="178">
        <f>('New Data'!F9-'New Data'!F8)/('New Data'!$A9-'New Data'!$A8)</f>
        <v>2583.5</v>
      </c>
      <c r="G9" s="178">
        <f>('New Data'!G9-'New Data'!G8)/('New Data'!$A9-'New Data'!$A8)</f>
        <v>0</v>
      </c>
      <c r="H9" s="178">
        <f>('New Data'!H9-'New Data'!H8)/('New Data'!$A9-'New Data'!$A8)</f>
        <v>0</v>
      </c>
      <c r="I9" s="178">
        <f>('New Data'!I9-'New Data'!I8)/('New Data'!$A9-'New Data'!$A8)</f>
        <v>0</v>
      </c>
      <c r="J9" s="178">
        <f>('New Data'!J9-'New Data'!J8)/('New Data'!$A9-'New Data'!$A8)</f>
        <v>0</v>
      </c>
      <c r="K9" s="178">
        <f>('New Data'!K9-'New Data'!K8)/('New Data'!$A9-'New Data'!$A8)</f>
        <v>0</v>
      </c>
      <c r="L9" s="178">
        <f>('New Data'!L9-'New Data'!L8)/('New Data'!$A9-'New Data'!$A8)</f>
        <v>7487.5</v>
      </c>
      <c r="M9" s="178">
        <f>('New Data'!M9-'New Data'!M8)/('New Data'!$A9-'New Data'!$A8)</f>
        <v>4282</v>
      </c>
      <c r="N9" s="178">
        <f>('New Data'!N9-'New Data'!N8)/('New Data'!$A9-'New Data'!$A8)</f>
        <v>5141.625</v>
      </c>
      <c r="O9" s="178">
        <f>('New Data'!O9-'New Data'!O8)/('New Data'!$A9-'New Data'!$A8)</f>
        <v>208.75</v>
      </c>
      <c r="P9" s="178">
        <f>('New Data'!P9-'New Data'!P8)/('New Data'!$A9-'New Data'!$A8)</f>
        <v>5083.375</v>
      </c>
      <c r="Q9" s="178">
        <f>('New Data'!Q9-'New Data'!Q8)/('New Data'!$A9-'New Data'!$A8)</f>
        <v>0</v>
      </c>
      <c r="R9" s="178">
        <f>('New Data'!R9-'New Data'!R8)/('New Data'!$A9-'New Data'!$A8)</f>
        <v>0</v>
      </c>
      <c r="S9" s="178">
        <f>('New Data'!S9-'New Data'!S8)/('New Data'!$A9-'New Data'!$A8)</f>
        <v>0</v>
      </c>
      <c r="T9" s="178">
        <f>('New Data'!T9-'New Data'!T8)/('New Data'!$A9-'New Data'!$A8)</f>
        <v>0</v>
      </c>
      <c r="U9" s="178">
        <f>('New Data'!U9-'New Data'!U8)/('New Data'!$A9-'New Data'!$A8)</f>
        <v>0</v>
      </c>
      <c r="V9" s="178">
        <f>('New Data'!V9-'New Data'!V8)/('New Data'!$A9-'New Data'!$A8)</f>
        <v>0</v>
      </c>
      <c r="W9" s="178">
        <f>('New Data'!W9-'New Data'!W8)/('New Data'!$A9-'New Data'!$A8)</f>
        <v>8355.125</v>
      </c>
      <c r="X9" s="337"/>
      <c r="Y9" s="337"/>
      <c r="Z9" s="337"/>
      <c r="AA9" s="337"/>
      <c r="AB9" s="337"/>
      <c r="AC9" s="337"/>
      <c r="AD9" s="337"/>
      <c r="AE9" s="337"/>
      <c r="AF9" s="178">
        <f t="shared" si="0"/>
        <v>31021.5</v>
      </c>
      <c r="AG9" s="178"/>
      <c r="AH9" s="178"/>
    </row>
    <row r="10" spans="1:40" hidden="1" x14ac:dyDescent="0.3">
      <c r="A10" s="112">
        <f>'New Data'!A10</f>
        <v>45573</v>
      </c>
      <c r="B10" s="178">
        <f>('New Data'!B10-'New Data'!B9)/('New Data'!$A10-'New Data'!$A9)</f>
        <v>11753.666666666666</v>
      </c>
      <c r="C10" s="178">
        <f>('New Data'!C10-'New Data'!C9)/('New Data'!$A10-'New Data'!$A9)</f>
        <v>0</v>
      </c>
      <c r="D10" s="178">
        <f>('New Data'!D10-'New Data'!D9)/('New Data'!$A10-'New Data'!$A9)</f>
        <v>641.33333333333337</v>
      </c>
      <c r="E10" s="178">
        <f>('New Data'!E10-'New Data'!E9)/('New Data'!$A10-'New Data'!$A9)</f>
        <v>0</v>
      </c>
      <c r="F10" s="178">
        <f>('New Data'!F10-'New Data'!F9)/('New Data'!$A10-'New Data'!$A9)</f>
        <v>4391.5</v>
      </c>
      <c r="G10" s="178">
        <f>('New Data'!G10-'New Data'!G9)/('New Data'!$A10-'New Data'!$A9)</f>
        <v>0</v>
      </c>
      <c r="H10" s="178">
        <f>('New Data'!H10-'New Data'!H9)/('New Data'!$A10-'New Data'!$A9)</f>
        <v>0</v>
      </c>
      <c r="I10" s="178">
        <f>('New Data'!I10-'New Data'!I9)/('New Data'!$A10-'New Data'!$A9)</f>
        <v>0</v>
      </c>
      <c r="J10" s="178">
        <f>('New Data'!J10-'New Data'!J9)/('New Data'!$A10-'New Data'!$A9)</f>
        <v>0</v>
      </c>
      <c r="K10" s="178">
        <f>('New Data'!K10-'New Data'!K9)/('New Data'!$A10-'New Data'!$A9)</f>
        <v>0</v>
      </c>
      <c r="L10" s="178">
        <f>('New Data'!L10-'New Data'!L9)/('New Data'!$A10-'New Data'!$A9)</f>
        <v>16200</v>
      </c>
      <c r="M10" s="178">
        <f>('New Data'!M10-'New Data'!M9)/('New Data'!$A10-'New Data'!$A9)</f>
        <v>15115.166666666666</v>
      </c>
      <c r="N10" s="178">
        <f>('New Data'!N10-'New Data'!N9)/('New Data'!$A10-'New Data'!$A9)</f>
        <v>19808.666666666668</v>
      </c>
      <c r="O10" s="178">
        <f>('New Data'!O10-'New Data'!O9)/('New Data'!$A10-'New Data'!$A9)</f>
        <v>758.16666666666663</v>
      </c>
      <c r="P10" s="178">
        <f>('New Data'!P10-'New Data'!P9)/('New Data'!$A10-'New Data'!$A9)</f>
        <v>5832.166666666667</v>
      </c>
      <c r="Q10" s="178">
        <f>('New Data'!Q10-'New Data'!Q9)/('New Data'!$A10-'New Data'!$A9)</f>
        <v>0</v>
      </c>
      <c r="R10" s="178">
        <f>('New Data'!R10-'New Data'!R9)/('New Data'!$A10-'New Data'!$A9)</f>
        <v>0</v>
      </c>
      <c r="S10" s="178">
        <f>('New Data'!S10-'New Data'!S9)/('New Data'!$A10-'New Data'!$A9)</f>
        <v>0</v>
      </c>
      <c r="T10" s="178">
        <f>('New Data'!T10-'New Data'!T9)/('New Data'!$A10-'New Data'!$A9)</f>
        <v>0</v>
      </c>
      <c r="U10" s="178">
        <f>('New Data'!U10-'New Data'!U9)/('New Data'!$A10-'New Data'!$A9)</f>
        <v>0</v>
      </c>
      <c r="V10" s="178">
        <f>('New Data'!V10-'New Data'!V9)/('New Data'!$A10-'New Data'!$A9)</f>
        <v>0</v>
      </c>
      <c r="W10" s="178">
        <f>('New Data'!W10-'New Data'!W9)/('New Data'!$A10-'New Data'!$A9)</f>
        <v>6516.833333333333</v>
      </c>
      <c r="X10" s="337"/>
      <c r="Y10" s="337"/>
      <c r="Z10" s="337"/>
      <c r="AA10" s="337"/>
      <c r="AB10" s="337"/>
      <c r="AC10" s="337"/>
      <c r="AD10" s="337"/>
      <c r="AE10" s="337"/>
      <c r="AF10" s="178">
        <f t="shared" si="0"/>
        <v>74500.666666666672</v>
      </c>
      <c r="AG10" s="178"/>
      <c r="AH10" s="178"/>
    </row>
    <row r="11" spans="1:40" hidden="1" x14ac:dyDescent="0.3">
      <c r="A11" s="112">
        <f>'New Data'!A11</f>
        <v>45580</v>
      </c>
      <c r="B11" s="178">
        <f>('New Data'!B11-'New Data'!B10)/('New Data'!$A11-'New Data'!$A10)</f>
        <v>-1027126.7142857143</v>
      </c>
      <c r="C11" s="178">
        <f>('New Data'!C11-'New Data'!C10)/('New Data'!$A11-'New Data'!$A10)</f>
        <v>0</v>
      </c>
      <c r="D11" s="178">
        <f>('New Data'!D11-'New Data'!D10)/('New Data'!$A11-'New Data'!$A10)</f>
        <v>605.14285714285711</v>
      </c>
      <c r="E11" s="178">
        <f>('New Data'!E11-'New Data'!E10)/('New Data'!$A11-'New Data'!$A10)</f>
        <v>0</v>
      </c>
      <c r="F11" s="178">
        <f>('New Data'!F11-'New Data'!F10)/('New Data'!$A11-'New Data'!$A10)</f>
        <v>3953.8571428571427</v>
      </c>
      <c r="G11" s="178">
        <f>('New Data'!G11-'New Data'!G10)/('New Data'!$A11-'New Data'!$A10)</f>
        <v>0</v>
      </c>
      <c r="H11" s="178">
        <f>('New Data'!H11-'New Data'!H10)/('New Data'!$A11-'New Data'!$A10)</f>
        <v>0</v>
      </c>
      <c r="I11" s="178">
        <f>('New Data'!I11-'New Data'!I10)/('New Data'!$A11-'New Data'!$A10)</f>
        <v>0</v>
      </c>
      <c r="J11" s="178">
        <f>('New Data'!J11-'New Data'!J10)/('New Data'!$A11-'New Data'!$A10)</f>
        <v>-3325451.1428571427</v>
      </c>
      <c r="K11" s="178">
        <f>('New Data'!K11-'New Data'!K10)/('New Data'!$A11-'New Data'!$A10)</f>
        <v>0</v>
      </c>
      <c r="L11" s="178">
        <f>('New Data'!L11-'New Data'!L10)/('New Data'!$A11-'New Data'!$A10)</f>
        <v>0</v>
      </c>
      <c r="M11" s="178">
        <f>('New Data'!M11-'New Data'!M10)/('New Data'!$A11-'New Data'!$A10)</f>
        <v>4324.8571428571431</v>
      </c>
      <c r="N11" s="178">
        <f>('New Data'!N11-'New Data'!N10)/('New Data'!$A11-'New Data'!$A10)</f>
        <v>2199.1428571428573</v>
      </c>
      <c r="O11" s="178">
        <f>('New Data'!O11-'New Data'!O10)/('New Data'!$A11-'New Data'!$A10)</f>
        <v>19632.571428571428</v>
      </c>
      <c r="P11" s="178">
        <f>('New Data'!P11-'New Data'!P10)/('New Data'!$A11-'New Data'!$A10)</f>
        <v>754.42857142857144</v>
      </c>
      <c r="Q11" s="178">
        <f>('New Data'!Q11-'New Data'!Q10)/('New Data'!$A11-'New Data'!$A10)</f>
        <v>0</v>
      </c>
      <c r="R11" s="178">
        <f>('New Data'!R11-'New Data'!R10)/('New Data'!$A11-'New Data'!$A10)</f>
        <v>0</v>
      </c>
      <c r="S11" s="178">
        <f>('New Data'!S11-'New Data'!S10)/('New Data'!$A11-'New Data'!$A10)</f>
        <v>0</v>
      </c>
      <c r="T11" s="178">
        <f>('New Data'!T11-'New Data'!T10)/('New Data'!$A11-'New Data'!$A10)</f>
        <v>0</v>
      </c>
      <c r="U11" s="178">
        <f>('New Data'!U11-'New Data'!U10)/('New Data'!$A11-'New Data'!$A10)</f>
        <v>0</v>
      </c>
      <c r="V11" s="178">
        <f>('New Data'!V11-'New Data'!V10)/('New Data'!$A11-'New Data'!$A10)</f>
        <v>0</v>
      </c>
      <c r="W11" s="178">
        <f>('New Data'!W11-'New Data'!W10)/('New Data'!$A11-'New Data'!$A10)</f>
        <v>2163.5714285714284</v>
      </c>
      <c r="X11" s="337"/>
      <c r="Y11" s="337"/>
      <c r="Z11" s="337"/>
      <c r="AA11" s="337"/>
      <c r="AB11" s="337"/>
      <c r="AC11" s="337"/>
      <c r="AD11" s="337"/>
      <c r="AE11" s="337"/>
      <c r="AF11" s="178">
        <f t="shared" si="0"/>
        <v>-4321107.8571428573</v>
      </c>
      <c r="AG11" s="178"/>
      <c r="AH11" s="178"/>
    </row>
    <row r="12" spans="1:40" hidden="1" x14ac:dyDescent="0.3">
      <c r="A12" s="112">
        <f>'New Data'!A12</f>
        <v>45594</v>
      </c>
      <c r="B12" s="178">
        <f>('New Data'!B12-'New Data'!B11)/('New Data'!$A12-'New Data'!$A11)</f>
        <v>39</v>
      </c>
      <c r="C12" s="178">
        <f>('New Data'!C12-'New Data'!C11)/('New Data'!$A12-'New Data'!$A11)</f>
        <v>0</v>
      </c>
      <c r="D12" s="178">
        <f>('New Data'!D12-'New Data'!D11)/('New Data'!$A12-'New Data'!$A11)</f>
        <v>236.42857142857142</v>
      </c>
      <c r="E12" s="178">
        <f>('New Data'!E12-'New Data'!E11)/('New Data'!$A12-'New Data'!$A11)</f>
        <v>0</v>
      </c>
      <c r="F12" s="178">
        <f>('New Data'!F12-'New Data'!F11)/('New Data'!$A12-'New Data'!$A11)</f>
        <v>2125.2142857142858</v>
      </c>
      <c r="G12" s="178">
        <f>('New Data'!G12-'New Data'!G11)/('New Data'!$A12-'New Data'!$A11)</f>
        <v>0</v>
      </c>
      <c r="H12" s="178">
        <f>('New Data'!H12-'New Data'!H11)/('New Data'!$A12-'New Data'!$A11)</f>
        <v>0</v>
      </c>
      <c r="I12" s="178">
        <f>('New Data'!I12-'New Data'!I11)/('New Data'!$A12-'New Data'!$A11)</f>
        <v>0</v>
      </c>
      <c r="J12" s="178">
        <f>('New Data'!J12-'New Data'!J11)/('New Data'!$A12-'New Data'!$A11)</f>
        <v>0</v>
      </c>
      <c r="K12" s="178">
        <f>('New Data'!K12-'New Data'!K11)/('New Data'!$A12-'New Data'!$A11)</f>
        <v>0</v>
      </c>
      <c r="L12" s="178">
        <f>('New Data'!L12-'New Data'!L11)/('New Data'!$A12-'New Data'!$A11)</f>
        <v>0</v>
      </c>
      <c r="M12" s="178">
        <f>('New Data'!M12-'New Data'!M11)/('New Data'!$A12-'New Data'!$A11)</f>
        <v>3970.9285714285716</v>
      </c>
      <c r="N12" s="178">
        <f>('New Data'!N12-'New Data'!N11)/('New Data'!$A12-'New Data'!$A11)</f>
        <v>5307.3571428571431</v>
      </c>
      <c r="O12" s="178">
        <f>('New Data'!O12-'New Data'!O11)/('New Data'!$A12-'New Data'!$A11)</f>
        <v>1547.5</v>
      </c>
      <c r="P12" s="178">
        <f>('New Data'!P12-'New Data'!P11)/('New Data'!$A12-'New Data'!$A11)</f>
        <v>827.92857142857144</v>
      </c>
      <c r="Q12" s="178">
        <f>('New Data'!Q12-'New Data'!Q11)/('New Data'!$A12-'New Data'!$A11)</f>
        <v>0</v>
      </c>
      <c r="R12" s="178">
        <f>('New Data'!R12-'New Data'!R11)/('New Data'!$A12-'New Data'!$A11)</f>
        <v>0</v>
      </c>
      <c r="S12" s="178">
        <f>('New Data'!S12-'New Data'!S11)/('New Data'!$A12-'New Data'!$A11)</f>
        <v>0</v>
      </c>
      <c r="T12" s="178">
        <f>('New Data'!T12-'New Data'!T11)/('New Data'!$A12-'New Data'!$A11)</f>
        <v>0</v>
      </c>
      <c r="U12" s="178">
        <f>('New Data'!U12-'New Data'!U11)/('New Data'!$A12-'New Data'!$A11)</f>
        <v>0</v>
      </c>
      <c r="V12" s="178">
        <f>('New Data'!V12-'New Data'!V11)/('New Data'!$A12-'New Data'!$A11)</f>
        <v>0</v>
      </c>
      <c r="W12" s="178">
        <f>('New Data'!W12-'New Data'!W11)/('New Data'!$A12-'New Data'!$A11)</f>
        <v>6051.4285714285716</v>
      </c>
      <c r="X12" s="337"/>
      <c r="Y12" s="337"/>
      <c r="Z12" s="337"/>
      <c r="AA12" s="337"/>
      <c r="AB12" s="337"/>
      <c r="AC12" s="337"/>
      <c r="AD12" s="337"/>
      <c r="AE12" s="337"/>
      <c r="AF12" s="178">
        <f t="shared" si="0"/>
        <v>14054.357142857143</v>
      </c>
      <c r="AG12" s="178"/>
      <c r="AH12" s="178"/>
    </row>
    <row r="13" spans="1:40" hidden="1" x14ac:dyDescent="0.3">
      <c r="A13" s="112">
        <f>'New Data'!A13</f>
        <v>45601</v>
      </c>
      <c r="B13" s="178">
        <f>('New Data'!B13-'New Data'!B12)/('New Data'!$A13-'New Data'!$A12)</f>
        <v>0</v>
      </c>
      <c r="C13" s="178">
        <f>('New Data'!C13-'New Data'!C12)/('New Data'!$A13-'New Data'!$A12)</f>
        <v>0</v>
      </c>
      <c r="D13" s="178">
        <f>('New Data'!D13-'New Data'!D12)/('New Data'!$A13-'New Data'!$A12)</f>
        <v>382.85714285714283</v>
      </c>
      <c r="E13" s="178">
        <f>('New Data'!E13-'New Data'!E12)/('New Data'!$A13-'New Data'!$A12)</f>
        <v>0</v>
      </c>
      <c r="F13" s="178">
        <f>('New Data'!F13-'New Data'!F12)/('New Data'!$A13-'New Data'!$A12)</f>
        <v>2175.7142857142858</v>
      </c>
      <c r="G13" s="178">
        <f>('New Data'!G13-'New Data'!G12)/('New Data'!$A13-'New Data'!$A12)</f>
        <v>0</v>
      </c>
      <c r="H13" s="178">
        <f>('New Data'!H13-'New Data'!H12)/('New Data'!$A13-'New Data'!$A12)</f>
        <v>0</v>
      </c>
      <c r="I13" s="178">
        <f>('New Data'!I13-'New Data'!I12)/('New Data'!$A13-'New Data'!$A12)</f>
        <v>0</v>
      </c>
      <c r="J13" s="178">
        <f>('New Data'!J13-'New Data'!J12)/('New Data'!$A13-'New Data'!$A12)</f>
        <v>0</v>
      </c>
      <c r="K13" s="178">
        <f>('New Data'!K13-'New Data'!K12)/('New Data'!$A13-'New Data'!$A12)</f>
        <v>0</v>
      </c>
      <c r="L13" s="178">
        <f>('New Data'!L13-'New Data'!L12)/('New Data'!$A13-'New Data'!$A12)</f>
        <v>0</v>
      </c>
      <c r="M13" s="178">
        <f>('New Data'!M13-'New Data'!M12)/('New Data'!$A13-'New Data'!$A12)</f>
        <v>1609.5714285714287</v>
      </c>
      <c r="N13" s="178">
        <f>('New Data'!N13-'New Data'!N12)/('New Data'!$A13-'New Data'!$A12)</f>
        <v>2710.7142857142858</v>
      </c>
      <c r="O13" s="178">
        <f>('New Data'!O13-'New Data'!O12)/('New Data'!$A13-'New Data'!$A12)</f>
        <v>308</v>
      </c>
      <c r="P13" s="178">
        <f>('New Data'!P13-'New Data'!P12)/('New Data'!$A13-'New Data'!$A12)</f>
        <v>1709.1428571428571</v>
      </c>
      <c r="Q13" s="178">
        <f>('New Data'!Q13-'New Data'!Q12)/('New Data'!$A13-'New Data'!$A12)</f>
        <v>0</v>
      </c>
      <c r="R13" s="178">
        <f>('New Data'!R13-'New Data'!R12)/('New Data'!$A13-'New Data'!$A12)</f>
        <v>0</v>
      </c>
      <c r="S13" s="178">
        <f>('New Data'!S13-'New Data'!S12)/('New Data'!$A13-'New Data'!$A12)</f>
        <v>0</v>
      </c>
      <c r="T13" s="178">
        <f>('New Data'!T13-'New Data'!T12)/('New Data'!$A13-'New Data'!$A12)</f>
        <v>0</v>
      </c>
      <c r="U13" s="178">
        <f>('New Data'!U13-'New Data'!U12)/('New Data'!$A13-'New Data'!$A12)</f>
        <v>0</v>
      </c>
      <c r="V13" s="178">
        <f>('New Data'!V13-'New Data'!V12)/('New Data'!$A13-'New Data'!$A12)</f>
        <v>0</v>
      </c>
      <c r="W13" s="178">
        <f>('New Data'!W13-'New Data'!W12)/('New Data'!$A13-'New Data'!$A12)</f>
        <v>0</v>
      </c>
      <c r="X13" s="337"/>
      <c r="Y13" s="337"/>
      <c r="Z13" s="337"/>
      <c r="AA13" s="337"/>
      <c r="AB13" s="337"/>
      <c r="AC13" s="337"/>
      <c r="AD13" s="337"/>
      <c r="AE13" s="337"/>
      <c r="AF13" s="178">
        <f t="shared" si="0"/>
        <v>8896</v>
      </c>
    </row>
    <row r="14" spans="1:40" hidden="1" x14ac:dyDescent="0.3">
      <c r="A14" s="112">
        <f>'New Data'!A14</f>
        <v>45608</v>
      </c>
      <c r="B14" s="178">
        <f>('New Data'!B14-'New Data'!B13)/('New Data'!$A14-'New Data'!$A13)</f>
        <v>0</v>
      </c>
      <c r="C14" s="178">
        <f>('New Data'!C14-'New Data'!C13)/('New Data'!$A14-'New Data'!$A13)</f>
        <v>0</v>
      </c>
      <c r="D14" s="178">
        <f>('New Data'!D14-'New Data'!D13)/('New Data'!$A14-'New Data'!$A13)</f>
        <v>441.42857142857144</v>
      </c>
      <c r="E14" s="178">
        <f>('New Data'!E14-'New Data'!E13)/('New Data'!$A14-'New Data'!$A13)</f>
        <v>0</v>
      </c>
      <c r="F14" s="178">
        <f>('New Data'!F14-'New Data'!F13)/('New Data'!$A14-'New Data'!$A13)</f>
        <v>2913.1428571428573</v>
      </c>
      <c r="G14" s="178">
        <f>('New Data'!G14-'New Data'!G13)/('New Data'!$A14-'New Data'!$A13)</f>
        <v>0</v>
      </c>
      <c r="H14" s="178">
        <f>('New Data'!H14-'New Data'!H13)/('New Data'!$A14-'New Data'!$A13)</f>
        <v>0</v>
      </c>
      <c r="I14" s="178">
        <f>('New Data'!I14-'New Data'!I13)/('New Data'!$A14-'New Data'!$A13)</f>
        <v>0</v>
      </c>
      <c r="J14" s="178">
        <f>('New Data'!J14-'New Data'!J13)/('New Data'!$A14-'New Data'!$A13)</f>
        <v>0</v>
      </c>
      <c r="K14" s="178">
        <f>('New Data'!K14-'New Data'!K13)/('New Data'!$A14-'New Data'!$A13)</f>
        <v>0</v>
      </c>
      <c r="L14" s="178">
        <f>('New Data'!L14-'New Data'!L13)/('New Data'!$A14-'New Data'!$A13)</f>
        <v>0</v>
      </c>
      <c r="M14" s="178">
        <f>('New Data'!M14-'New Data'!M13)/('New Data'!$A14-'New Data'!$A13)</f>
        <v>-1428.5714285714287</v>
      </c>
      <c r="N14" s="178">
        <f>('New Data'!N14-'New Data'!N13)/('New Data'!$A14-'New Data'!$A13)</f>
        <v>12217.714285714286</v>
      </c>
      <c r="O14" s="178">
        <f>('New Data'!O14-'New Data'!O13)/('New Data'!$A14-'New Data'!$A13)</f>
        <v>1643.2857142857142</v>
      </c>
      <c r="P14" s="178">
        <f>('New Data'!P14-'New Data'!P13)/('New Data'!$A14-'New Data'!$A13)</f>
        <v>504.42857142857144</v>
      </c>
      <c r="Q14" s="178">
        <f>('New Data'!Q14-'New Data'!Q13)/('New Data'!$A14-'New Data'!$A13)</f>
        <v>0</v>
      </c>
      <c r="R14" s="178">
        <f>('New Data'!R14-'New Data'!R13)/('New Data'!$A14-'New Data'!$A13)</f>
        <v>0</v>
      </c>
      <c r="S14" s="178">
        <f>('New Data'!S14-'New Data'!S13)/('New Data'!$A14-'New Data'!$A13)</f>
        <v>0</v>
      </c>
      <c r="T14" s="178">
        <f>('New Data'!T14-'New Data'!T13)/('New Data'!$A14-'New Data'!$A13)</f>
        <v>0</v>
      </c>
      <c r="U14" s="178">
        <f>('New Data'!U14-'New Data'!U13)/('New Data'!$A14-'New Data'!$A13)</f>
        <v>0</v>
      </c>
      <c r="V14" s="178">
        <f>('New Data'!V14-'New Data'!V13)/('New Data'!$A14-'New Data'!$A13)</f>
        <v>0</v>
      </c>
      <c r="W14" s="178">
        <f>('New Data'!W14-'New Data'!W13)/('New Data'!$A14-'New Data'!$A13)</f>
        <v>0</v>
      </c>
      <c r="X14" s="337"/>
      <c r="Y14" s="337"/>
      <c r="Z14" s="337"/>
      <c r="AA14" s="337"/>
      <c r="AB14" s="337"/>
      <c r="AC14" s="337"/>
      <c r="AD14" s="337"/>
      <c r="AE14" s="337"/>
      <c r="AF14" s="178">
        <f t="shared" si="0"/>
        <v>16291.428571428571</v>
      </c>
    </row>
    <row r="15" spans="1:40" hidden="1" x14ac:dyDescent="0.3">
      <c r="A15" s="112">
        <f>'New Data'!A15</f>
        <v>45615</v>
      </c>
      <c r="B15" s="178">
        <f>('New Data'!B15-'New Data'!B14)/('New Data'!$A15-'New Data'!$A14)</f>
        <v>-114406.14285714286</v>
      </c>
      <c r="C15" s="178">
        <f>('New Data'!C15-'New Data'!C14)/('New Data'!$A15-'New Data'!$A14)</f>
        <v>-117167.71428571429</v>
      </c>
      <c r="D15" s="178">
        <f>('New Data'!D15-'New Data'!D14)/('New Data'!$A15-'New Data'!$A14)</f>
        <v>338.57142857142856</v>
      </c>
      <c r="E15" s="178">
        <f>('New Data'!E15-'New Data'!E14)/('New Data'!$A15-'New Data'!$A14)</f>
        <v>-390983.85714285716</v>
      </c>
      <c r="F15" s="178">
        <f>('New Data'!F15-'New Data'!F14)/('New Data'!$A15-'New Data'!$A14)</f>
        <v>1411.5714285714287</v>
      </c>
      <c r="G15" s="178">
        <f>('New Data'!G15-'New Data'!G14)/('New Data'!$A15-'New Data'!$A14)</f>
        <v>-125570.14285714286</v>
      </c>
      <c r="H15" s="178">
        <f>('New Data'!H15-'New Data'!H14)/('New Data'!$A15-'New Data'!$A14)</f>
        <v>-850211.42857142852</v>
      </c>
      <c r="I15" s="178">
        <f>('New Data'!I15-'New Data'!I14)/('New Data'!$A15-'New Data'!$A14)</f>
        <v>-39730</v>
      </c>
      <c r="J15" s="178">
        <f>('New Data'!J15-'New Data'!J14)/('New Data'!$A15-'New Data'!$A14)</f>
        <v>0</v>
      </c>
      <c r="K15" s="178">
        <f>('New Data'!K15-'New Data'!K14)/('New Data'!$A15-'New Data'!$A14)</f>
        <v>-21686.714285714286</v>
      </c>
      <c r="L15" s="178">
        <f>('New Data'!L15-'New Data'!L14)/('New Data'!$A15-'New Data'!$A14)</f>
        <v>728.57142857142856</v>
      </c>
      <c r="M15" s="178">
        <f>('New Data'!M15-'New Data'!M14)/('New Data'!$A15-'New Data'!$A14)</f>
        <v>-245720.42857142858</v>
      </c>
      <c r="N15" s="178">
        <f>('New Data'!N15-'New Data'!N14)/('New Data'!$A15-'New Data'!$A14)</f>
        <v>1638.2857142857142</v>
      </c>
      <c r="O15" s="178">
        <f>('New Data'!O15-'New Data'!O14)/('New Data'!$A15-'New Data'!$A14)</f>
        <v>2364.1428571428573</v>
      </c>
      <c r="P15" s="178">
        <f>('New Data'!P15-'New Data'!P14)/('New Data'!$A15-'New Data'!$A14)</f>
        <v>776.42857142857144</v>
      </c>
      <c r="Q15" s="178">
        <f>('New Data'!Q15-'New Data'!Q14)/('New Data'!$A15-'New Data'!$A14)</f>
        <v>-133268.14285714287</v>
      </c>
      <c r="R15" s="178">
        <f>('New Data'!R15-'New Data'!R14)/('New Data'!$A15-'New Data'!$A14)</f>
        <v>-77894.142857142855</v>
      </c>
      <c r="S15" s="178">
        <f>('New Data'!S15-'New Data'!S14)/('New Data'!$A15-'New Data'!$A14)</f>
        <v>-120005.71428571429</v>
      </c>
      <c r="T15" s="178">
        <f>('New Data'!T15-'New Data'!T14)/('New Data'!$A15-'New Data'!$A14)</f>
        <v>-1296035.7142857143</v>
      </c>
      <c r="U15" s="178">
        <f>('New Data'!U15-'New Data'!U14)/('New Data'!$A15-'New Data'!$A14)</f>
        <v>-572613.85714285716</v>
      </c>
      <c r="V15" s="178">
        <f>('New Data'!V15-'New Data'!V14)/('New Data'!$A15-'New Data'!$A14)</f>
        <v>0</v>
      </c>
      <c r="W15" s="178">
        <f>('New Data'!W15-'New Data'!W14)/('New Data'!$A15-'New Data'!$A14)</f>
        <v>-212770</v>
      </c>
      <c r="X15" s="337"/>
      <c r="Y15" s="337"/>
      <c r="Z15" s="337"/>
      <c r="AA15" s="337"/>
      <c r="AB15" s="337"/>
      <c r="AC15" s="337"/>
      <c r="AD15" s="337"/>
      <c r="AE15" s="337"/>
      <c r="AF15" s="178">
        <f t="shared" si="0"/>
        <v>-3525422.5714285709</v>
      </c>
    </row>
    <row r="16" spans="1:40" hidden="1" x14ac:dyDescent="0.3">
      <c r="A16" s="112">
        <f>'New Data'!A16</f>
        <v>45621</v>
      </c>
      <c r="B16" s="178">
        <f>('New Data'!B16-'New Data'!B15)/('New Data'!$A16-'New Data'!$A15)</f>
        <v>0</v>
      </c>
      <c r="C16" s="178">
        <f>('New Data'!C16-'New Data'!C15)/('New Data'!$A16-'New Data'!$A15)</f>
        <v>0</v>
      </c>
      <c r="D16" s="178">
        <f>('New Data'!D16-'New Data'!D15)/('New Data'!$A16-'New Data'!$A15)</f>
        <v>410</v>
      </c>
      <c r="E16" s="178">
        <f>('New Data'!E16-'New Data'!E15)/('New Data'!$A16-'New Data'!$A15)</f>
        <v>0</v>
      </c>
      <c r="F16" s="178">
        <f>('New Data'!F16-'New Data'!F15)/('New Data'!$A16-'New Data'!$A15)</f>
        <v>4288</v>
      </c>
      <c r="G16" s="178">
        <f>('New Data'!G16-'New Data'!G15)/('New Data'!$A16-'New Data'!$A15)</f>
        <v>0</v>
      </c>
      <c r="H16" s="178">
        <f>('New Data'!H16-'New Data'!H15)/('New Data'!$A16-'New Data'!$A15)</f>
        <v>0</v>
      </c>
      <c r="I16" s="178">
        <f>('New Data'!I16-'New Data'!I15)/('New Data'!$A16-'New Data'!$A15)</f>
        <v>0</v>
      </c>
      <c r="J16" s="178">
        <f>('New Data'!J16-'New Data'!J15)/('New Data'!$A16-'New Data'!$A15)</f>
        <v>-430984.66666666669</v>
      </c>
      <c r="K16" s="178">
        <f>('New Data'!K16-'New Data'!K15)/('New Data'!$A16-'New Data'!$A15)</f>
        <v>0</v>
      </c>
      <c r="L16" s="178">
        <f>('New Data'!L16-'New Data'!L15)/('New Data'!$A16-'New Data'!$A15)</f>
        <v>6933.333333333333</v>
      </c>
      <c r="M16" s="178">
        <f>('New Data'!M16-'New Data'!M15)/('New Data'!$A16-'New Data'!$A15)</f>
        <v>8166.666666666667</v>
      </c>
      <c r="N16" s="178">
        <f>('New Data'!N16-'New Data'!N15)/('New Data'!$A16-'New Data'!$A15)</f>
        <v>7941.833333333333</v>
      </c>
      <c r="O16" s="178">
        <f>('New Data'!O16-'New Data'!O15)/('New Data'!$A16-'New Data'!$A15)</f>
        <v>4494.666666666667</v>
      </c>
      <c r="P16" s="178">
        <f>('New Data'!P16-'New Data'!P15)/('New Data'!$A16-'New Data'!$A15)</f>
        <v>2901.6666666666665</v>
      </c>
      <c r="Q16" s="178">
        <f>('New Data'!Q16-'New Data'!Q15)/('New Data'!$A16-'New Data'!$A15)</f>
        <v>0</v>
      </c>
      <c r="R16" s="178">
        <f>('New Data'!R16-'New Data'!R15)/('New Data'!$A16-'New Data'!$A15)</f>
        <v>0</v>
      </c>
      <c r="S16" s="178">
        <f>('New Data'!S16-'New Data'!S15)/('New Data'!$A16-'New Data'!$A15)</f>
        <v>0</v>
      </c>
      <c r="T16" s="178">
        <f>('New Data'!T16-'New Data'!T15)/('New Data'!$A16-'New Data'!$A15)</f>
        <v>0</v>
      </c>
      <c r="U16" s="178">
        <f>('New Data'!U16-'New Data'!U15)/('New Data'!$A16-'New Data'!$A15)</f>
        <v>0</v>
      </c>
      <c r="V16" s="178">
        <f>('New Data'!V16-'New Data'!V15)/('New Data'!$A16-'New Data'!$A15)</f>
        <v>0</v>
      </c>
      <c r="W16" s="178">
        <f>('New Data'!W16-'New Data'!W15)/('New Data'!$A16-'New Data'!$A15)</f>
        <v>0</v>
      </c>
      <c r="X16" s="337"/>
      <c r="Y16" s="337"/>
      <c r="Z16" s="337"/>
      <c r="AA16" s="337"/>
      <c r="AB16" s="337"/>
      <c r="AC16" s="337"/>
      <c r="AD16" s="337"/>
      <c r="AE16" s="337"/>
      <c r="AF16" s="178">
        <f t="shared" si="0"/>
        <v>-395848.5</v>
      </c>
    </row>
    <row r="17" spans="1:32" hidden="1" x14ac:dyDescent="0.3">
      <c r="A17" s="112">
        <f>'New Data'!A17</f>
        <v>45629</v>
      </c>
      <c r="B17" s="178">
        <f>('New Data'!B17-'New Data'!B16)/('New Data'!$A17-'New Data'!$A16)</f>
        <v>0</v>
      </c>
      <c r="C17" s="178">
        <f>('New Data'!C17-'New Data'!C16)/('New Data'!$A17-'New Data'!$A16)</f>
        <v>0</v>
      </c>
      <c r="D17" s="178">
        <f>('New Data'!D17-'New Data'!D16)/('New Data'!$A17-'New Data'!$A16)</f>
        <v>276.625</v>
      </c>
      <c r="E17" s="178">
        <f>('New Data'!E17-'New Data'!E16)/('New Data'!$A17-'New Data'!$A16)</f>
        <v>0</v>
      </c>
      <c r="F17" s="178">
        <f>('New Data'!F17-'New Data'!F16)/('New Data'!$A17-'New Data'!$A16)</f>
        <v>3696.875</v>
      </c>
      <c r="G17" s="178">
        <f>('New Data'!G17-'New Data'!G16)/('New Data'!$A17-'New Data'!$A16)</f>
        <v>0</v>
      </c>
      <c r="H17" s="178">
        <f>('New Data'!H17-'New Data'!H16)/('New Data'!$A17-'New Data'!$A16)</f>
        <v>0</v>
      </c>
      <c r="I17" s="178">
        <f>('New Data'!I17-'New Data'!I16)/('New Data'!$A17-'New Data'!$A16)</f>
        <v>0</v>
      </c>
      <c r="J17" s="178">
        <f>('New Data'!J17-'New Data'!J16)/('New Data'!$A17-'New Data'!$A16)</f>
        <v>-69.25</v>
      </c>
      <c r="K17" s="178">
        <f>('New Data'!K17-'New Data'!K16)/('New Data'!$A17-'New Data'!$A16)</f>
        <v>0</v>
      </c>
      <c r="L17" s="178">
        <f>('New Data'!L17-'New Data'!L16)/('New Data'!$A17-'New Data'!$A16)</f>
        <v>-109062.5</v>
      </c>
      <c r="M17" s="178">
        <f>('New Data'!M17-'New Data'!M16)/('New Data'!$A17-'New Data'!$A16)</f>
        <v>14500</v>
      </c>
      <c r="N17" s="178">
        <f>('New Data'!N17-'New Data'!N16)/('New Data'!$A17-'New Data'!$A16)</f>
        <v>-1234998</v>
      </c>
      <c r="O17" s="178">
        <f>('New Data'!O17-'New Data'!O16)/('New Data'!$A17-'New Data'!$A16)</f>
        <v>5896.125</v>
      </c>
      <c r="P17" s="178">
        <f>('New Data'!P17-'New Data'!P16)/('New Data'!$A17-'New Data'!$A16)</f>
        <v>764.875</v>
      </c>
      <c r="Q17" s="178">
        <f>('New Data'!Q17-'New Data'!Q16)/('New Data'!$A17-'New Data'!$A16)</f>
        <v>0</v>
      </c>
      <c r="R17" s="178">
        <f>('New Data'!R17-'New Data'!R16)/('New Data'!$A17-'New Data'!$A16)</f>
        <v>0</v>
      </c>
      <c r="S17" s="178">
        <f>('New Data'!S17-'New Data'!S16)/('New Data'!$A17-'New Data'!$A16)</f>
        <v>0</v>
      </c>
      <c r="T17" s="178">
        <f>('New Data'!T17-'New Data'!T16)/('New Data'!$A17-'New Data'!$A16)</f>
        <v>0</v>
      </c>
      <c r="U17" s="178">
        <f>('New Data'!U17-'New Data'!U16)/('New Data'!$A17-'New Data'!$A16)</f>
        <v>0</v>
      </c>
      <c r="V17" s="178">
        <f>('New Data'!V17-'New Data'!V16)/('New Data'!$A17-'New Data'!$A16)</f>
        <v>0</v>
      </c>
      <c r="W17" s="178">
        <f>('New Data'!W17-'New Data'!W16)/('New Data'!$A17-'New Data'!$A16)</f>
        <v>0</v>
      </c>
      <c r="X17" s="337"/>
      <c r="Y17" s="337"/>
      <c r="Z17" s="337"/>
      <c r="AA17" s="337"/>
      <c r="AB17" s="337"/>
      <c r="AC17" s="337"/>
      <c r="AD17" s="337"/>
      <c r="AE17" s="337"/>
      <c r="AF17" s="178">
        <f t="shared" si="0"/>
        <v>-1318995.25</v>
      </c>
    </row>
    <row r="18" spans="1:32" hidden="1" x14ac:dyDescent="0.3">
      <c r="A18" s="112">
        <f>'New Data'!A18</f>
        <v>45656</v>
      </c>
      <c r="B18" s="178">
        <f>('New Data'!B18-'New Data'!B17)/('New Data'!$A18-'New Data'!$A17)</f>
        <v>311839.74074074073</v>
      </c>
      <c r="C18" s="178">
        <f>('New Data'!C18-'New Data'!C17)/('New Data'!$A18-'New Data'!$A17)</f>
        <v>0</v>
      </c>
      <c r="D18" s="178">
        <f>('New Data'!D18-'New Data'!D17)/('New Data'!$A18-'New Data'!$A17)</f>
        <v>217630.25925925927</v>
      </c>
      <c r="E18" s="178">
        <f>('New Data'!E18-'New Data'!E17)/('New Data'!$A18-'New Data'!$A17)</f>
        <v>0</v>
      </c>
      <c r="F18" s="178">
        <f>('New Data'!F18-'New Data'!F17)/('New Data'!$A18-'New Data'!$A17)</f>
        <v>2449.9259259259261</v>
      </c>
      <c r="G18" s="178">
        <f>('New Data'!G18-'New Data'!G17)/('New Data'!$A18-'New Data'!$A17)</f>
        <v>0</v>
      </c>
      <c r="H18" s="178">
        <f>('New Data'!H18-'New Data'!H17)/('New Data'!$A18-'New Data'!$A17)</f>
        <v>0</v>
      </c>
      <c r="I18" s="178">
        <f>('New Data'!I18-'New Data'!I17)/('New Data'!$A18-'New Data'!$A17)</f>
        <v>0</v>
      </c>
      <c r="J18" s="178">
        <f>('New Data'!J18-'New Data'!J17)/('New Data'!$A18-'New Data'!$A17)</f>
        <v>6407.4444444444443</v>
      </c>
      <c r="K18" s="178">
        <f>('New Data'!K18-'New Data'!K17)/('New Data'!$A18-'New Data'!$A17)</f>
        <v>8950.4444444444453</v>
      </c>
      <c r="L18" s="178">
        <f>('New Data'!L18-'New Data'!L17)/('New Data'!$A18-'New Data'!$A17)</f>
        <v>41852.666666666664</v>
      </c>
      <c r="M18" s="178">
        <f>('New Data'!M18-'New Data'!M17)/('New Data'!$A18-'New Data'!$A17)</f>
        <v>16749.814814814814</v>
      </c>
      <c r="N18" s="178">
        <f>('New Data'!N18-'New Data'!N17)/('New Data'!$A18-'New Data'!$A17)</f>
        <v>16317</v>
      </c>
      <c r="O18" s="178">
        <f>('New Data'!O18-'New Data'!O17)/('New Data'!$A18-'New Data'!$A17)</f>
        <v>5572.8888888888887</v>
      </c>
      <c r="P18" s="178">
        <f>('New Data'!P18-'New Data'!P17)/('New Data'!$A18-'New Data'!$A17)</f>
        <v>-31144.259259259259</v>
      </c>
      <c r="Q18" s="178">
        <f>('New Data'!Q18-'New Data'!Q17)/('New Data'!$A18-'New Data'!$A17)</f>
        <v>0</v>
      </c>
      <c r="R18" s="178">
        <f>('New Data'!R18-'New Data'!R17)/('New Data'!$A18-'New Data'!$A17)</f>
        <v>0</v>
      </c>
      <c r="S18" s="178">
        <f>('New Data'!S18-'New Data'!S17)/('New Data'!$A18-'New Data'!$A17)</f>
        <v>0</v>
      </c>
      <c r="T18" s="178">
        <f>('New Data'!T18-'New Data'!T17)/('New Data'!$A18-'New Data'!$A17)</f>
        <v>0</v>
      </c>
      <c r="U18" s="178">
        <f>('New Data'!U18-'New Data'!U17)/('New Data'!$A18-'New Data'!$A17)</f>
        <v>0</v>
      </c>
      <c r="V18" s="178">
        <f>('New Data'!V18-'New Data'!V17)/('New Data'!$A18-'New Data'!$A17)</f>
        <v>0</v>
      </c>
      <c r="W18" s="178">
        <f>('New Data'!W18-'New Data'!W17)/('New Data'!$A18-'New Data'!$A17)</f>
        <v>0</v>
      </c>
      <c r="X18" s="337"/>
      <c r="Y18" s="337"/>
      <c r="Z18" s="337"/>
      <c r="AA18" s="337"/>
      <c r="AB18" s="337"/>
      <c r="AC18" s="337"/>
      <c r="AD18" s="337"/>
      <c r="AE18" s="337"/>
      <c r="AF18" s="178">
        <f t="shared" si="0"/>
        <v>596625.92592592607</v>
      </c>
    </row>
    <row r="19" spans="1:32" hidden="1" x14ac:dyDescent="0.3">
      <c r="A19" s="112">
        <f>'New Data'!A19</f>
        <v>45657</v>
      </c>
      <c r="B19" s="178">
        <f>('New Data'!B19-'New Data'!B18)/('New Data'!$A19-'New Data'!$A18)</f>
        <v>12636</v>
      </c>
      <c r="C19" s="178">
        <f>('New Data'!C19-'New Data'!C18)/('New Data'!$A19-'New Data'!$A18)</f>
        <v>0</v>
      </c>
      <c r="D19" s="178">
        <f>('New Data'!D19-'New Data'!D18)/('New Data'!$A19-'New Data'!$A18)</f>
        <v>4473</v>
      </c>
      <c r="E19" s="178">
        <f>('New Data'!E19-'New Data'!E18)/('New Data'!$A19-'New Data'!$A18)</f>
        <v>0</v>
      </c>
      <c r="F19" s="178">
        <f>('New Data'!F19-'New Data'!F18)/('New Data'!$A19-'New Data'!$A18)</f>
        <v>4500</v>
      </c>
      <c r="G19" s="178">
        <f>('New Data'!G19-'New Data'!G18)/('New Data'!$A19-'New Data'!$A18)</f>
        <v>0</v>
      </c>
      <c r="H19" s="178">
        <f>('New Data'!H19-'New Data'!H18)/('New Data'!$A19-'New Data'!$A18)</f>
        <v>0</v>
      </c>
      <c r="I19" s="178">
        <f>('New Data'!I19-'New Data'!I18)/('New Data'!$A19-'New Data'!$A18)</f>
        <v>0</v>
      </c>
      <c r="J19" s="178">
        <f>('New Data'!J19-'New Data'!J18)/('New Data'!$A19-'New Data'!$A18)</f>
        <v>1621</v>
      </c>
      <c r="K19" s="178">
        <f>('New Data'!K19-'New Data'!K18)/('New Data'!$A19-'New Data'!$A18)</f>
        <v>20405</v>
      </c>
      <c r="L19" s="178">
        <f>('New Data'!L19-'New Data'!L18)/('New Data'!$A19-'New Data'!$A18)</f>
        <v>10631</v>
      </c>
      <c r="M19" s="178">
        <f>('New Data'!M19-'New Data'!M18)/('New Data'!$A19-'New Data'!$A18)</f>
        <v>17853</v>
      </c>
      <c r="N19" s="178">
        <f>('New Data'!N19-'New Data'!N18)/('New Data'!$A19-'New Data'!$A18)</f>
        <v>17039</v>
      </c>
      <c r="O19" s="178">
        <f>('New Data'!O19-'New Data'!O18)/('New Data'!$A19-'New Data'!$A18)</f>
        <v>7572</v>
      </c>
      <c r="P19" s="178">
        <f>('New Data'!P19-'New Data'!P18)/('New Data'!$A19-'New Data'!$A18)</f>
        <v>0</v>
      </c>
      <c r="Q19" s="178">
        <f>('New Data'!Q19-'New Data'!Q18)/('New Data'!$A19-'New Data'!$A18)</f>
        <v>0</v>
      </c>
      <c r="R19" s="178">
        <f>('New Data'!R19-'New Data'!R18)/('New Data'!$A19-'New Data'!$A18)</f>
        <v>0</v>
      </c>
      <c r="S19" s="178">
        <f>('New Data'!S19-'New Data'!S18)/('New Data'!$A19-'New Data'!$A18)</f>
        <v>0</v>
      </c>
      <c r="T19" s="178">
        <f>('New Data'!T19-'New Data'!T18)/('New Data'!$A19-'New Data'!$A18)</f>
        <v>0</v>
      </c>
      <c r="U19" s="178">
        <f>('New Data'!U19-'New Data'!U18)/('New Data'!$A19-'New Data'!$A18)</f>
        <v>0</v>
      </c>
      <c r="V19" s="178">
        <f>('New Data'!V19-'New Data'!V18)/('New Data'!$A19-'New Data'!$A18)</f>
        <v>0</v>
      </c>
      <c r="W19" s="178">
        <f>('New Data'!W19-'New Data'!W18)/('New Data'!$A19-'New Data'!$A18)</f>
        <v>0</v>
      </c>
      <c r="X19" s="337"/>
      <c r="Y19" s="337"/>
      <c r="Z19" s="337"/>
      <c r="AA19" s="337"/>
      <c r="AB19" s="337"/>
      <c r="AC19" s="337"/>
      <c r="AD19" s="337"/>
      <c r="AE19" s="337"/>
      <c r="AF19" s="178">
        <f t="shared" si="0"/>
        <v>96730</v>
      </c>
    </row>
    <row r="20" spans="1:32" hidden="1" x14ac:dyDescent="0.3">
      <c r="A20" s="112">
        <f>'New Data'!A20</f>
        <v>45658</v>
      </c>
      <c r="B20" s="178">
        <f>('New Data'!B20-'New Data'!B19)/('New Data'!$A20-'New Data'!$A19)</f>
        <v>20094</v>
      </c>
      <c r="C20" s="178">
        <f>('New Data'!C20-'New Data'!C19)/('New Data'!$A20-'New Data'!$A19)</f>
        <v>0</v>
      </c>
      <c r="D20" s="178">
        <f>('New Data'!D20-'New Data'!D19)/('New Data'!$A20-'New Data'!$A19)</f>
        <v>1956</v>
      </c>
      <c r="E20" s="178">
        <f>('New Data'!E20-'New Data'!E19)/('New Data'!$A20-'New Data'!$A19)</f>
        <v>0</v>
      </c>
      <c r="F20" s="178">
        <f>('New Data'!F20-'New Data'!F19)/('New Data'!$A20-'New Data'!$A19)</f>
        <v>4093</v>
      </c>
      <c r="G20" s="178">
        <f>('New Data'!G20-'New Data'!G19)/('New Data'!$A20-'New Data'!$A19)</f>
        <v>0</v>
      </c>
      <c r="H20" s="178">
        <f>('New Data'!H20-'New Data'!H19)/('New Data'!$A20-'New Data'!$A19)</f>
        <v>0</v>
      </c>
      <c r="I20" s="178">
        <f>('New Data'!I20-'New Data'!I19)/('New Data'!$A20-'New Data'!$A19)</f>
        <v>0</v>
      </c>
      <c r="J20" s="178">
        <f>('New Data'!J20-'New Data'!J19)/('New Data'!$A20-'New Data'!$A19)</f>
        <v>1266</v>
      </c>
      <c r="K20" s="178">
        <f>('New Data'!K20-'New Data'!K19)/('New Data'!$A20-'New Data'!$A19)</f>
        <v>19185</v>
      </c>
      <c r="L20" s="178">
        <f>('New Data'!L20-'New Data'!L19)/('New Data'!$A20-'New Data'!$A19)</f>
        <v>12704</v>
      </c>
      <c r="M20" s="178">
        <f>('New Data'!M20-'New Data'!M19)/('New Data'!$A20-'New Data'!$A19)</f>
        <v>17401</v>
      </c>
      <c r="N20" s="178">
        <f>('New Data'!N20-'New Data'!N19)/('New Data'!$A20-'New Data'!$A19)</f>
        <v>16941</v>
      </c>
      <c r="O20" s="178">
        <f>('New Data'!O20-'New Data'!O19)/('New Data'!$A20-'New Data'!$A19)</f>
        <v>8158</v>
      </c>
      <c r="P20" s="178">
        <f>('New Data'!P20-'New Data'!P19)/('New Data'!$A20-'New Data'!$A19)</f>
        <v>0</v>
      </c>
      <c r="Q20" s="178">
        <f>('New Data'!Q20-'New Data'!Q19)/('New Data'!$A20-'New Data'!$A19)</f>
        <v>0</v>
      </c>
      <c r="R20" s="178">
        <f>('New Data'!R20-'New Data'!R19)/('New Data'!$A20-'New Data'!$A19)</f>
        <v>0</v>
      </c>
      <c r="S20" s="178">
        <f>('New Data'!S20-'New Data'!S19)/('New Data'!$A20-'New Data'!$A19)</f>
        <v>0</v>
      </c>
      <c r="T20" s="178">
        <f>('New Data'!T20-'New Data'!T19)/('New Data'!$A20-'New Data'!$A19)</f>
        <v>0</v>
      </c>
      <c r="U20" s="178">
        <f>('New Data'!U20-'New Data'!U19)/('New Data'!$A20-'New Data'!$A19)</f>
        <v>0</v>
      </c>
      <c r="V20" s="178">
        <f>('New Data'!V20-'New Data'!V19)/('New Data'!$A20-'New Data'!$A19)</f>
        <v>0</v>
      </c>
      <c r="W20" s="178">
        <f>('New Data'!W20-'New Data'!W19)/('New Data'!$A20-'New Data'!$A19)</f>
        <v>0</v>
      </c>
      <c r="X20" s="337"/>
      <c r="Y20" s="337"/>
      <c r="Z20" s="337"/>
      <c r="AA20" s="337"/>
      <c r="AB20" s="337"/>
      <c r="AC20" s="337"/>
      <c r="AD20" s="337"/>
      <c r="AE20" s="337"/>
      <c r="AF20" s="178">
        <f t="shared" si="0"/>
        <v>101798</v>
      </c>
    </row>
    <row r="21" spans="1:32" hidden="1" x14ac:dyDescent="0.3">
      <c r="A21" s="112">
        <f>'New Data'!A21</f>
        <v>45659</v>
      </c>
      <c r="B21" s="178">
        <f>('New Data'!B21-'New Data'!B20)/('New Data'!$A21-'New Data'!$A20)</f>
        <v>12535</v>
      </c>
      <c r="C21" s="178">
        <f>('New Data'!C21-'New Data'!C20)/('New Data'!$A21-'New Data'!$A20)</f>
        <v>0</v>
      </c>
      <c r="D21" s="178">
        <f>('New Data'!D21-'New Data'!D20)/('New Data'!$A21-'New Data'!$A20)</f>
        <v>2711</v>
      </c>
      <c r="E21" s="178">
        <f>('New Data'!E21-'New Data'!E20)/('New Data'!$A21-'New Data'!$A20)</f>
        <v>0</v>
      </c>
      <c r="F21" s="178">
        <f>('New Data'!F21-'New Data'!F20)/('New Data'!$A21-'New Data'!$A20)</f>
        <v>2210</v>
      </c>
      <c r="G21" s="178">
        <f>('New Data'!G21-'New Data'!G20)/('New Data'!$A21-'New Data'!$A20)</f>
        <v>0</v>
      </c>
      <c r="H21" s="178">
        <f>('New Data'!H21-'New Data'!H20)/('New Data'!$A21-'New Data'!$A20)</f>
        <v>0</v>
      </c>
      <c r="I21" s="178">
        <f>('New Data'!I21-'New Data'!I20)/('New Data'!$A21-'New Data'!$A20)</f>
        <v>0</v>
      </c>
      <c r="J21" s="178">
        <f>('New Data'!J21-'New Data'!J20)/('New Data'!$A21-'New Data'!$A20)</f>
        <v>8413</v>
      </c>
      <c r="K21" s="178">
        <f>('New Data'!K21-'New Data'!K20)/('New Data'!$A21-'New Data'!$A20)</f>
        <v>0</v>
      </c>
      <c r="L21" s="178">
        <f>('New Data'!L21-'New Data'!L20)/('New Data'!$A21-'New Data'!$A20)</f>
        <v>7477</v>
      </c>
      <c r="M21" s="178">
        <f>('New Data'!M21-'New Data'!M20)/('New Data'!$A21-'New Data'!$A20)</f>
        <v>19124</v>
      </c>
      <c r="N21" s="178">
        <f>('New Data'!N21-'New Data'!N20)/('New Data'!$A21-'New Data'!$A20)</f>
        <v>18781</v>
      </c>
      <c r="O21" s="178">
        <f>('New Data'!O21-'New Data'!O20)/('New Data'!$A21-'New Data'!$A20)</f>
        <v>7931</v>
      </c>
      <c r="P21" s="178">
        <f>('New Data'!P21-'New Data'!P20)/('New Data'!$A21-'New Data'!$A20)</f>
        <v>0</v>
      </c>
      <c r="Q21" s="178">
        <f>('New Data'!Q21-'New Data'!Q20)/('New Data'!$A21-'New Data'!$A20)</f>
        <v>0</v>
      </c>
      <c r="R21" s="178">
        <f>('New Data'!R21-'New Data'!R20)/('New Data'!$A21-'New Data'!$A20)</f>
        <v>0</v>
      </c>
      <c r="S21" s="178">
        <f>('New Data'!S21-'New Data'!S20)/('New Data'!$A21-'New Data'!$A20)</f>
        <v>0</v>
      </c>
      <c r="T21" s="178">
        <f>('New Data'!T21-'New Data'!T20)/('New Data'!$A21-'New Data'!$A20)</f>
        <v>0</v>
      </c>
      <c r="U21" s="178">
        <f>('New Data'!U21-'New Data'!U20)/('New Data'!$A21-'New Data'!$A20)</f>
        <v>0</v>
      </c>
      <c r="V21" s="178">
        <f>('New Data'!V21-'New Data'!V20)/('New Data'!$A21-'New Data'!$A20)</f>
        <v>0</v>
      </c>
      <c r="W21" s="178">
        <f>('New Data'!W21-'New Data'!W20)/('New Data'!$A21-'New Data'!$A20)</f>
        <v>0</v>
      </c>
      <c r="X21" s="337"/>
      <c r="Y21" s="337"/>
      <c r="Z21" s="337"/>
      <c r="AA21" s="337"/>
      <c r="AB21" s="337"/>
      <c r="AC21" s="337"/>
      <c r="AD21" s="337"/>
      <c r="AE21" s="337"/>
      <c r="AF21" s="178">
        <f t="shared" si="0"/>
        <v>79182</v>
      </c>
    </row>
    <row r="22" spans="1:32" hidden="1" x14ac:dyDescent="0.3">
      <c r="A22" s="112">
        <f>'New Data'!A22</f>
        <v>45660</v>
      </c>
      <c r="B22" s="178">
        <f>('New Data'!B22-'New Data'!B21)/('New Data'!$A22-'New Data'!$A21)</f>
        <v>12052</v>
      </c>
      <c r="C22" s="178">
        <f>('New Data'!C22-'New Data'!C21)/('New Data'!$A22-'New Data'!$A21)</f>
        <v>0</v>
      </c>
      <c r="D22" s="178">
        <f>('New Data'!D22-'New Data'!D21)/('New Data'!$A22-'New Data'!$A21)</f>
        <v>2963</v>
      </c>
      <c r="E22" s="178">
        <f>('New Data'!E22-'New Data'!E21)/('New Data'!$A22-'New Data'!$A21)</f>
        <v>0</v>
      </c>
      <c r="F22" s="178">
        <f>('New Data'!F22-'New Data'!F21)/('New Data'!$A22-'New Data'!$A21)</f>
        <v>2028</v>
      </c>
      <c r="G22" s="178">
        <f>('New Data'!G22-'New Data'!G21)/('New Data'!$A22-'New Data'!$A21)</f>
        <v>0</v>
      </c>
      <c r="H22" s="178">
        <f>('New Data'!H22-'New Data'!H21)/('New Data'!$A22-'New Data'!$A21)</f>
        <v>0</v>
      </c>
      <c r="I22" s="178">
        <f>('New Data'!I22-'New Data'!I21)/('New Data'!$A22-'New Data'!$A21)</f>
        <v>0</v>
      </c>
      <c r="J22" s="178">
        <f>('New Data'!J22-'New Data'!J21)/('New Data'!$A22-'New Data'!$A21)</f>
        <v>3244</v>
      </c>
      <c r="K22" s="178">
        <f>('New Data'!K22-'New Data'!K21)/('New Data'!$A22-'New Data'!$A21)</f>
        <v>19676</v>
      </c>
      <c r="L22" s="178">
        <f>('New Data'!L22-'New Data'!L21)/('New Data'!$A22-'New Data'!$A21)</f>
        <v>5575</v>
      </c>
      <c r="M22" s="178">
        <f>('New Data'!M22-'New Data'!M21)/('New Data'!$A22-'New Data'!$A21)</f>
        <v>17420</v>
      </c>
      <c r="N22" s="178">
        <f>('New Data'!N22-'New Data'!N21)/('New Data'!$A22-'New Data'!$A21)</f>
        <v>17956</v>
      </c>
      <c r="O22" s="178">
        <f>('New Data'!O22-'New Data'!O21)/('New Data'!$A22-'New Data'!$A21)</f>
        <v>3201</v>
      </c>
      <c r="P22" s="178">
        <f>('New Data'!P22-'New Data'!P21)/('New Data'!$A22-'New Data'!$A21)</f>
        <v>0</v>
      </c>
      <c r="Q22" s="178">
        <f>('New Data'!Q22-'New Data'!Q21)/('New Data'!$A22-'New Data'!$A21)</f>
        <v>0</v>
      </c>
      <c r="R22" s="178">
        <f>('New Data'!R22-'New Data'!R21)/('New Data'!$A22-'New Data'!$A21)</f>
        <v>0</v>
      </c>
      <c r="S22" s="178">
        <f>('New Data'!S22-'New Data'!S21)/('New Data'!$A22-'New Data'!$A21)</f>
        <v>0</v>
      </c>
      <c r="T22" s="178">
        <f>('New Data'!T22-'New Data'!T21)/('New Data'!$A22-'New Data'!$A21)</f>
        <v>0</v>
      </c>
      <c r="U22" s="178">
        <f>('New Data'!U22-'New Data'!U21)/('New Data'!$A22-'New Data'!$A21)</f>
        <v>0</v>
      </c>
      <c r="V22" s="178">
        <f>('New Data'!V22-'New Data'!V21)/('New Data'!$A22-'New Data'!$A21)</f>
        <v>0</v>
      </c>
      <c r="W22" s="178">
        <f>('New Data'!W22-'New Data'!W21)/('New Data'!$A22-'New Data'!$A21)</f>
        <v>0</v>
      </c>
      <c r="X22" s="337"/>
      <c r="Y22" s="337"/>
      <c r="Z22" s="337"/>
      <c r="AA22" s="337"/>
      <c r="AB22" s="337"/>
      <c r="AC22" s="337"/>
      <c r="AD22" s="337"/>
      <c r="AE22" s="337"/>
      <c r="AF22" s="178">
        <f t="shared" si="0"/>
        <v>84115</v>
      </c>
    </row>
    <row r="23" spans="1:32" hidden="1" x14ac:dyDescent="0.3">
      <c r="A23" s="112">
        <f>'New Data'!A23</f>
        <v>45661</v>
      </c>
      <c r="B23" s="178">
        <f>('New Data'!B23-'New Data'!B22)/('New Data'!$A23-'New Data'!$A22)</f>
        <v>12196</v>
      </c>
      <c r="C23" s="178">
        <f>('New Data'!C23-'New Data'!C22)/('New Data'!$A23-'New Data'!$A22)</f>
        <v>0</v>
      </c>
      <c r="D23" s="178">
        <f>('New Data'!D23-'New Data'!D22)/('New Data'!$A23-'New Data'!$A22)</f>
        <v>3534</v>
      </c>
      <c r="E23" s="178">
        <f>('New Data'!E23-'New Data'!E22)/('New Data'!$A23-'New Data'!$A22)</f>
        <v>0</v>
      </c>
      <c r="F23" s="178">
        <f>('New Data'!F23-'New Data'!F22)/('New Data'!$A23-'New Data'!$A22)</f>
        <v>0</v>
      </c>
      <c r="G23" s="178">
        <f>('New Data'!G23-'New Data'!G22)/('New Data'!$A23-'New Data'!$A22)</f>
        <v>0</v>
      </c>
      <c r="H23" s="178">
        <f>('New Data'!H23-'New Data'!H22)/('New Data'!$A23-'New Data'!$A22)</f>
        <v>0</v>
      </c>
      <c r="I23" s="178">
        <f>('New Data'!I23-'New Data'!I22)/('New Data'!$A23-'New Data'!$A22)</f>
        <v>0</v>
      </c>
      <c r="J23" s="178">
        <f>('New Data'!J23-'New Data'!J22)/('New Data'!$A23-'New Data'!$A22)</f>
        <v>2734</v>
      </c>
      <c r="K23" s="178">
        <f>('New Data'!K23-'New Data'!K22)/('New Data'!$A23-'New Data'!$A22)</f>
        <v>19969</v>
      </c>
      <c r="L23" s="178">
        <f>('New Data'!L23-'New Data'!L22)/('New Data'!$A23-'New Data'!$A22)</f>
        <v>6291</v>
      </c>
      <c r="M23" s="178">
        <f>('New Data'!M23-'New Data'!M22)/('New Data'!$A23-'New Data'!$A22)</f>
        <v>17957</v>
      </c>
      <c r="N23" s="178">
        <f>('New Data'!N23-'New Data'!N22)/('New Data'!$A23-'New Data'!$A22)</f>
        <v>18175</v>
      </c>
      <c r="O23" s="178">
        <f>('New Data'!O23-'New Data'!O22)/('New Data'!$A23-'New Data'!$A22)</f>
        <v>6864</v>
      </c>
      <c r="P23" s="178">
        <f>('New Data'!P23-'New Data'!P22)/('New Data'!$A23-'New Data'!$A22)</f>
        <v>0</v>
      </c>
      <c r="Q23" s="178">
        <f>('New Data'!Q23-'New Data'!Q22)/('New Data'!$A23-'New Data'!$A22)</f>
        <v>0</v>
      </c>
      <c r="R23" s="178">
        <f>('New Data'!R23-'New Data'!R22)/('New Data'!$A23-'New Data'!$A22)</f>
        <v>0</v>
      </c>
      <c r="S23" s="178">
        <f>('New Data'!S23-'New Data'!S22)/('New Data'!$A23-'New Data'!$A22)</f>
        <v>0</v>
      </c>
      <c r="T23" s="178">
        <f>('New Data'!T23-'New Data'!T22)/('New Data'!$A23-'New Data'!$A22)</f>
        <v>0</v>
      </c>
      <c r="U23" s="178">
        <f>('New Data'!U23-'New Data'!U22)/('New Data'!$A23-'New Data'!$A22)</f>
        <v>0</v>
      </c>
      <c r="V23" s="178">
        <f>('New Data'!V23-'New Data'!V22)/('New Data'!$A23-'New Data'!$A22)</f>
        <v>0</v>
      </c>
      <c r="W23" s="178">
        <f>('New Data'!W23-'New Data'!W22)/('New Data'!$A23-'New Data'!$A22)</f>
        <v>0</v>
      </c>
      <c r="X23" s="337"/>
      <c r="Y23" s="337"/>
      <c r="Z23" s="337"/>
      <c r="AA23" s="337"/>
      <c r="AB23" s="337"/>
      <c r="AC23" s="337"/>
      <c r="AD23" s="337"/>
      <c r="AE23" s="337"/>
      <c r="AF23" s="178">
        <f t="shared" si="0"/>
        <v>87720</v>
      </c>
    </row>
    <row r="24" spans="1:32" hidden="1" x14ac:dyDescent="0.3">
      <c r="A24" s="112">
        <f>'New Data'!A24</f>
        <v>45662</v>
      </c>
      <c r="B24" s="178">
        <f>('New Data'!B24-'New Data'!B23)/('New Data'!$A24-'New Data'!$A23)</f>
        <v>12553</v>
      </c>
      <c r="C24" s="178">
        <f>('New Data'!C24-'New Data'!C23)/('New Data'!$A24-'New Data'!$A23)</f>
        <v>0</v>
      </c>
      <c r="D24" s="178">
        <f>('New Data'!D24-'New Data'!D23)/('New Data'!$A24-'New Data'!$A23)</f>
        <v>2376</v>
      </c>
      <c r="E24" s="178">
        <f>('New Data'!E24-'New Data'!E23)/('New Data'!$A24-'New Data'!$A23)</f>
        <v>0</v>
      </c>
      <c r="F24" s="178">
        <f>('New Data'!F24-'New Data'!F23)/('New Data'!$A24-'New Data'!$A23)</f>
        <v>3519</v>
      </c>
      <c r="G24" s="178">
        <f>('New Data'!G24-'New Data'!G23)/('New Data'!$A24-'New Data'!$A23)</f>
        <v>0</v>
      </c>
      <c r="H24" s="178">
        <f>('New Data'!H24-'New Data'!H23)/('New Data'!$A24-'New Data'!$A23)</f>
        <v>0</v>
      </c>
      <c r="I24" s="178">
        <f>('New Data'!I24-'New Data'!I23)/('New Data'!$A24-'New Data'!$A23)</f>
        <v>0</v>
      </c>
      <c r="J24" s="178">
        <f>('New Data'!J24-'New Data'!J23)/('New Data'!$A24-'New Data'!$A23)</f>
        <v>2350</v>
      </c>
      <c r="K24" s="178">
        <f>('New Data'!K24-'New Data'!K23)/('New Data'!$A24-'New Data'!$A23)</f>
        <v>19471</v>
      </c>
      <c r="L24" s="178">
        <f>('New Data'!L24-'New Data'!L23)/('New Data'!$A24-'New Data'!$A23)</f>
        <v>7839</v>
      </c>
      <c r="M24" s="178">
        <f>('New Data'!M24-'New Data'!M23)/('New Data'!$A24-'New Data'!$A23)</f>
        <v>17258</v>
      </c>
      <c r="N24" s="178">
        <f>('New Data'!N24-'New Data'!N23)/('New Data'!$A24-'New Data'!$A23)</f>
        <v>17675</v>
      </c>
      <c r="O24" s="178">
        <f>('New Data'!O24-'New Data'!O23)/('New Data'!$A24-'New Data'!$A23)</f>
        <v>6499</v>
      </c>
      <c r="P24" s="178">
        <f>('New Data'!P24-'New Data'!P23)/('New Data'!$A24-'New Data'!$A23)</f>
        <v>0</v>
      </c>
      <c r="Q24" s="178">
        <f>('New Data'!Q24-'New Data'!Q23)/('New Data'!$A24-'New Data'!$A23)</f>
        <v>0</v>
      </c>
      <c r="R24" s="178">
        <f>('New Data'!R24-'New Data'!R23)/('New Data'!$A24-'New Data'!$A23)</f>
        <v>0</v>
      </c>
      <c r="S24" s="178">
        <f>('New Data'!S24-'New Data'!S23)/('New Data'!$A24-'New Data'!$A23)</f>
        <v>0</v>
      </c>
      <c r="T24" s="178">
        <f>('New Data'!T24-'New Data'!T23)/('New Data'!$A24-'New Data'!$A23)</f>
        <v>0</v>
      </c>
      <c r="U24" s="178">
        <f>('New Data'!U24-'New Data'!U23)/('New Data'!$A24-'New Data'!$A23)</f>
        <v>0</v>
      </c>
      <c r="V24" s="178">
        <f>('New Data'!V24-'New Data'!V23)/('New Data'!$A24-'New Data'!$A23)</f>
        <v>0</v>
      </c>
      <c r="W24" s="178">
        <f>('New Data'!W24-'New Data'!W23)/('New Data'!$A24-'New Data'!$A23)</f>
        <v>0</v>
      </c>
      <c r="X24" s="337"/>
      <c r="Y24" s="337"/>
      <c r="Z24" s="337"/>
      <c r="AA24" s="337"/>
      <c r="AB24" s="337"/>
      <c r="AC24" s="337"/>
      <c r="AD24" s="337"/>
      <c r="AE24" s="337"/>
      <c r="AF24" s="178">
        <f t="shared" si="0"/>
        <v>89540</v>
      </c>
    </row>
    <row r="25" spans="1:32" hidden="1" x14ac:dyDescent="0.3">
      <c r="A25" s="112">
        <f>'New Data'!A25</f>
        <v>45663</v>
      </c>
      <c r="B25" s="178">
        <f>('New Data'!B25-'New Data'!B24)/('New Data'!$A25-'New Data'!$A24)</f>
        <v>12179</v>
      </c>
      <c r="C25" s="178">
        <f>('New Data'!C25-'New Data'!C24)/('New Data'!$A25-'New Data'!$A24)</f>
        <v>0</v>
      </c>
      <c r="D25" s="178">
        <f>('New Data'!D25-'New Data'!D24)/('New Data'!$A25-'New Data'!$A24)</f>
        <v>4110</v>
      </c>
      <c r="E25" s="178">
        <f>('New Data'!E25-'New Data'!E24)/('New Data'!$A25-'New Data'!$A24)</f>
        <v>0</v>
      </c>
      <c r="F25" s="178">
        <f>('New Data'!F25-'New Data'!F24)/('New Data'!$A25-'New Data'!$A24)</f>
        <v>1331</v>
      </c>
      <c r="G25" s="178">
        <f>('New Data'!G25-'New Data'!G24)/('New Data'!$A25-'New Data'!$A24)</f>
        <v>0</v>
      </c>
      <c r="H25" s="178">
        <f>('New Data'!H25-'New Data'!H24)/('New Data'!$A25-'New Data'!$A24)</f>
        <v>0</v>
      </c>
      <c r="I25" s="178">
        <f>('New Data'!I25-'New Data'!I24)/('New Data'!$A25-'New Data'!$A24)</f>
        <v>0</v>
      </c>
      <c r="J25" s="178">
        <f>('New Data'!J25-'New Data'!J24)/('New Data'!$A25-'New Data'!$A24)</f>
        <v>11666</v>
      </c>
      <c r="K25" s="178">
        <f>('New Data'!K25-'New Data'!K24)/('New Data'!$A25-'New Data'!$A24)</f>
        <v>29457</v>
      </c>
      <c r="L25" s="178">
        <f>('New Data'!L25-'New Data'!L24)/('New Data'!$A25-'New Data'!$A24)</f>
        <v>13566</v>
      </c>
      <c r="M25" s="178">
        <f>('New Data'!M25-'New Data'!M24)/('New Data'!$A25-'New Data'!$A24)</f>
        <v>16478</v>
      </c>
      <c r="N25" s="178">
        <f>('New Data'!N25-'New Data'!N24)/('New Data'!$A25-'New Data'!$A24)</f>
        <v>16761</v>
      </c>
      <c r="O25" s="178">
        <f>('New Data'!O25-'New Data'!O24)/('New Data'!$A25-'New Data'!$A24)</f>
        <v>6949</v>
      </c>
      <c r="P25" s="178">
        <f>('New Data'!P25-'New Data'!P24)/('New Data'!$A25-'New Data'!$A24)</f>
        <v>0</v>
      </c>
      <c r="Q25" s="178">
        <f>('New Data'!Q25-'New Data'!Q24)/('New Data'!$A25-'New Data'!$A24)</f>
        <v>0</v>
      </c>
      <c r="R25" s="178">
        <f>('New Data'!R25-'New Data'!R24)/('New Data'!$A25-'New Data'!$A24)</f>
        <v>0</v>
      </c>
      <c r="S25" s="178">
        <f>('New Data'!S25-'New Data'!S24)/('New Data'!$A25-'New Data'!$A24)</f>
        <v>0</v>
      </c>
      <c r="T25" s="178">
        <f>('New Data'!T25-'New Data'!T24)/('New Data'!$A25-'New Data'!$A24)</f>
        <v>0</v>
      </c>
      <c r="U25" s="178">
        <f>('New Data'!U25-'New Data'!U24)/('New Data'!$A25-'New Data'!$A24)</f>
        <v>0</v>
      </c>
      <c r="V25" s="178">
        <f>('New Data'!V25-'New Data'!V24)/('New Data'!$A25-'New Data'!$A24)</f>
        <v>0</v>
      </c>
      <c r="W25" s="178">
        <f>('New Data'!W25-'New Data'!W24)/('New Data'!$A25-'New Data'!$A24)</f>
        <v>0</v>
      </c>
      <c r="X25" s="337"/>
      <c r="Y25" s="337"/>
      <c r="Z25" s="337"/>
      <c r="AA25" s="337"/>
      <c r="AB25" s="337"/>
      <c r="AC25" s="337"/>
      <c r="AD25" s="337"/>
      <c r="AE25" s="337"/>
      <c r="AF25" s="178">
        <f t="shared" si="0"/>
        <v>112497</v>
      </c>
    </row>
    <row r="26" spans="1:32" hidden="1" x14ac:dyDescent="0.3">
      <c r="A26" s="112">
        <f>'New Data'!A26</f>
        <v>45664</v>
      </c>
      <c r="B26" s="178">
        <f>('New Data'!B26-'New Data'!B25)/('New Data'!$A26-'New Data'!$A25)</f>
        <v>13642</v>
      </c>
      <c r="C26" s="178">
        <f>('New Data'!C26-'New Data'!C25)/('New Data'!$A26-'New Data'!$A25)</f>
        <v>0</v>
      </c>
      <c r="D26" s="178">
        <f>('New Data'!D26-'New Data'!D25)/('New Data'!$A26-'New Data'!$A25)</f>
        <v>4067</v>
      </c>
      <c r="E26" s="178">
        <f>('New Data'!E26-'New Data'!E25)/('New Data'!$A26-'New Data'!$A25)</f>
        <v>0</v>
      </c>
      <c r="F26" s="178">
        <f>('New Data'!F26-'New Data'!F25)/('New Data'!$A26-'New Data'!$A25)</f>
        <v>1926</v>
      </c>
      <c r="G26" s="178">
        <f>('New Data'!G26-'New Data'!G25)/('New Data'!$A26-'New Data'!$A25)</f>
        <v>0</v>
      </c>
      <c r="H26" s="178">
        <f>('New Data'!H26-'New Data'!H25)/('New Data'!$A26-'New Data'!$A25)</f>
        <v>0</v>
      </c>
      <c r="I26" s="178">
        <f>('New Data'!I26-'New Data'!I25)/('New Data'!$A26-'New Data'!$A25)</f>
        <v>0</v>
      </c>
      <c r="J26" s="178">
        <f>('New Data'!J26-'New Data'!J25)/('New Data'!$A26-'New Data'!$A25)</f>
        <v>0</v>
      </c>
      <c r="K26" s="178">
        <f>('New Data'!K26-'New Data'!K25)/('New Data'!$A26-'New Data'!$A25)</f>
        <v>29887</v>
      </c>
      <c r="L26" s="178">
        <f>('New Data'!L26-'New Data'!L25)/('New Data'!$A26-'New Data'!$A25)</f>
        <v>8836</v>
      </c>
      <c r="M26" s="178">
        <f>('New Data'!M26-'New Data'!M25)/('New Data'!$A26-'New Data'!$A25)</f>
        <v>17576</v>
      </c>
      <c r="N26" s="178">
        <f>('New Data'!N26-'New Data'!N25)/('New Data'!$A26-'New Data'!$A25)</f>
        <v>18853</v>
      </c>
      <c r="O26" s="178">
        <f>('New Data'!O26-'New Data'!O25)/('New Data'!$A26-'New Data'!$A25)</f>
        <v>6836</v>
      </c>
      <c r="P26" s="178">
        <f>('New Data'!P26-'New Data'!P25)/('New Data'!$A26-'New Data'!$A25)</f>
        <v>0</v>
      </c>
      <c r="Q26" s="178">
        <f>('New Data'!Q26-'New Data'!Q25)/('New Data'!$A26-'New Data'!$A25)</f>
        <v>0</v>
      </c>
      <c r="R26" s="178">
        <f>('New Data'!R26-'New Data'!R25)/('New Data'!$A26-'New Data'!$A25)</f>
        <v>0</v>
      </c>
      <c r="S26" s="178">
        <f>('New Data'!S26-'New Data'!S25)/('New Data'!$A26-'New Data'!$A25)</f>
        <v>0</v>
      </c>
      <c r="T26" s="178">
        <f>('New Data'!T26-'New Data'!T25)/('New Data'!$A26-'New Data'!$A25)</f>
        <v>0</v>
      </c>
      <c r="U26" s="178">
        <f>('New Data'!U26-'New Data'!U25)/('New Data'!$A26-'New Data'!$A25)</f>
        <v>0</v>
      </c>
      <c r="V26" s="178">
        <f>('New Data'!V26-'New Data'!V25)/('New Data'!$A26-'New Data'!$A25)</f>
        <v>0</v>
      </c>
      <c r="W26" s="178">
        <f>('New Data'!W26-'New Data'!W25)/('New Data'!$A26-'New Data'!$A25)</f>
        <v>0</v>
      </c>
      <c r="X26" s="337"/>
      <c r="Y26" s="337"/>
      <c r="Z26" s="337"/>
      <c r="AA26" s="337"/>
      <c r="AB26" s="337"/>
      <c r="AC26" s="337"/>
      <c r="AD26" s="337"/>
      <c r="AE26" s="337"/>
      <c r="AF26" s="178">
        <f t="shared" si="0"/>
        <v>101623</v>
      </c>
    </row>
    <row r="27" spans="1:32" hidden="1" x14ac:dyDescent="0.3">
      <c r="A27" s="112">
        <f>'New Data'!A27</f>
        <v>45665</v>
      </c>
      <c r="B27" s="178">
        <f>('New Data'!B27-'New Data'!B26)/('New Data'!$A27-'New Data'!$A26)</f>
        <v>6620</v>
      </c>
      <c r="C27" s="178">
        <f>('New Data'!C27-'New Data'!C26)/('New Data'!$A27-'New Data'!$A26)</f>
        <v>0</v>
      </c>
      <c r="D27" s="178">
        <f>('New Data'!D27-'New Data'!D26)/('New Data'!$A27-'New Data'!$A26)</f>
        <v>1563</v>
      </c>
      <c r="E27" s="178">
        <f>('New Data'!E27-'New Data'!E26)/('New Data'!$A27-'New Data'!$A26)</f>
        <v>0</v>
      </c>
      <c r="F27" s="178">
        <f>('New Data'!F27-'New Data'!F26)/('New Data'!$A27-'New Data'!$A26)</f>
        <v>0</v>
      </c>
      <c r="G27" s="178">
        <f>('New Data'!G27-'New Data'!G26)/('New Data'!$A27-'New Data'!$A26)</f>
        <v>0</v>
      </c>
      <c r="H27" s="178">
        <f>('New Data'!H27-'New Data'!H26)/('New Data'!$A27-'New Data'!$A26)</f>
        <v>0</v>
      </c>
      <c r="I27" s="178">
        <f>('New Data'!I27-'New Data'!I26)/('New Data'!$A27-'New Data'!$A26)</f>
        <v>0</v>
      </c>
      <c r="J27" s="178">
        <f>('New Data'!J27-'New Data'!J26)/('New Data'!$A27-'New Data'!$A26)</f>
        <v>0</v>
      </c>
      <c r="K27" s="178">
        <f>('New Data'!K27-'New Data'!K26)/('New Data'!$A27-'New Data'!$A26)</f>
        <v>5201</v>
      </c>
      <c r="L27" s="178">
        <f>('New Data'!L27-'New Data'!L26)/('New Data'!$A27-'New Data'!$A26)</f>
        <v>4234</v>
      </c>
      <c r="M27" s="178">
        <f>('New Data'!M27-'New Data'!M26)/('New Data'!$A27-'New Data'!$A26)</f>
        <v>9791</v>
      </c>
      <c r="N27" s="178">
        <f>('New Data'!N27-'New Data'!N26)/('New Data'!$A27-'New Data'!$A26)</f>
        <v>10534</v>
      </c>
      <c r="O27" s="178">
        <f>('New Data'!O27-'New Data'!O26)/('New Data'!$A27-'New Data'!$A26)</f>
        <v>3808</v>
      </c>
      <c r="P27" s="178">
        <f>('New Data'!P27-'New Data'!P26)/('New Data'!$A27-'New Data'!$A26)</f>
        <v>0</v>
      </c>
      <c r="Q27" s="178">
        <f>('New Data'!Q27-'New Data'!Q26)/('New Data'!$A27-'New Data'!$A26)</f>
        <v>0</v>
      </c>
      <c r="R27" s="178">
        <f>('New Data'!R27-'New Data'!R26)/('New Data'!$A27-'New Data'!$A26)</f>
        <v>0</v>
      </c>
      <c r="S27" s="178">
        <f>('New Data'!S27-'New Data'!S26)/('New Data'!$A27-'New Data'!$A26)</f>
        <v>0</v>
      </c>
      <c r="T27" s="178">
        <f>('New Data'!T27-'New Data'!T26)/('New Data'!$A27-'New Data'!$A26)</f>
        <v>0</v>
      </c>
      <c r="U27" s="178">
        <f>('New Data'!U27-'New Data'!U26)/('New Data'!$A27-'New Data'!$A26)</f>
        <v>0</v>
      </c>
      <c r="V27" s="178">
        <f>('New Data'!V27-'New Data'!V26)/('New Data'!$A27-'New Data'!$A26)</f>
        <v>0</v>
      </c>
      <c r="W27" s="178">
        <f>('New Data'!W27-'New Data'!W26)/('New Data'!$A27-'New Data'!$A26)</f>
        <v>0</v>
      </c>
      <c r="X27" s="337"/>
      <c r="Y27" s="337"/>
      <c r="Z27" s="337"/>
      <c r="AA27" s="337"/>
      <c r="AB27" s="337"/>
      <c r="AC27" s="337"/>
      <c r="AD27" s="337"/>
      <c r="AE27" s="337"/>
      <c r="AF27" s="178">
        <f t="shared" si="0"/>
        <v>41751</v>
      </c>
    </row>
    <row r="28" spans="1:32" hidden="1" x14ac:dyDescent="0.3">
      <c r="A28" s="112">
        <f>'New Data'!A28</f>
        <v>45666</v>
      </c>
      <c r="B28" s="178">
        <f>('New Data'!B28-'New Data'!B27)/('New Data'!$A28-'New Data'!$A27)</f>
        <v>11742</v>
      </c>
      <c r="C28" s="178">
        <f>('New Data'!C28-'New Data'!C27)/('New Data'!$A28-'New Data'!$A27)</f>
        <v>0</v>
      </c>
      <c r="D28" s="178">
        <f>('New Data'!D28-'New Data'!D27)/('New Data'!$A28-'New Data'!$A27)</f>
        <v>3037</v>
      </c>
      <c r="E28" s="178">
        <f>('New Data'!E28-'New Data'!E27)/('New Data'!$A28-'New Data'!$A27)</f>
        <v>0</v>
      </c>
      <c r="F28" s="178">
        <f>('New Data'!F28-'New Data'!F27)/('New Data'!$A28-'New Data'!$A27)</f>
        <v>0</v>
      </c>
      <c r="G28" s="178">
        <f>('New Data'!G28-'New Data'!G27)/('New Data'!$A28-'New Data'!$A27)</f>
        <v>0</v>
      </c>
      <c r="H28" s="178">
        <f>('New Data'!H28-'New Data'!H27)/('New Data'!$A28-'New Data'!$A27)</f>
        <v>0</v>
      </c>
      <c r="I28" s="178">
        <f>('New Data'!I28-'New Data'!I27)/('New Data'!$A28-'New Data'!$A27)</f>
        <v>0</v>
      </c>
      <c r="J28" s="178">
        <f>('New Data'!J28-'New Data'!J27)/('New Data'!$A28-'New Data'!$A27)</f>
        <v>0</v>
      </c>
      <c r="K28" s="178">
        <f>('New Data'!K28-'New Data'!K27)/('New Data'!$A28-'New Data'!$A27)</f>
        <v>8503</v>
      </c>
      <c r="L28" s="178">
        <f>('New Data'!L28-'New Data'!L27)/('New Data'!$A28-'New Data'!$A27)</f>
        <v>3450</v>
      </c>
      <c r="M28" s="178">
        <f>('New Data'!M28-'New Data'!M27)/('New Data'!$A28-'New Data'!$A27)</f>
        <v>16444</v>
      </c>
      <c r="N28" s="178">
        <f>('New Data'!N28-'New Data'!N27)/('New Data'!$A28-'New Data'!$A27)</f>
        <v>17563</v>
      </c>
      <c r="O28" s="178">
        <f>('New Data'!O28-'New Data'!O27)/('New Data'!$A28-'New Data'!$A27)</f>
        <v>6546</v>
      </c>
      <c r="P28" s="178">
        <f>('New Data'!P28-'New Data'!P27)/('New Data'!$A28-'New Data'!$A27)</f>
        <v>0</v>
      </c>
      <c r="Q28" s="178">
        <f>('New Data'!Q28-'New Data'!Q27)/('New Data'!$A28-'New Data'!$A27)</f>
        <v>0</v>
      </c>
      <c r="R28" s="178">
        <f>('New Data'!R28-'New Data'!R27)/('New Data'!$A28-'New Data'!$A27)</f>
        <v>0</v>
      </c>
      <c r="S28" s="178">
        <f>('New Data'!S28-'New Data'!S27)/('New Data'!$A28-'New Data'!$A27)</f>
        <v>0</v>
      </c>
      <c r="T28" s="178">
        <f>('New Data'!T28-'New Data'!T27)/('New Data'!$A28-'New Data'!$A27)</f>
        <v>0</v>
      </c>
      <c r="U28" s="178">
        <f>('New Data'!U28-'New Data'!U27)/('New Data'!$A28-'New Data'!$A27)</f>
        <v>0</v>
      </c>
      <c r="V28" s="178">
        <f>('New Data'!V28-'New Data'!V27)/('New Data'!$A28-'New Data'!$A27)</f>
        <v>0</v>
      </c>
      <c r="W28" s="178">
        <f>('New Data'!W28-'New Data'!W27)/('New Data'!$A28-'New Data'!$A27)</f>
        <v>0</v>
      </c>
      <c r="X28" s="337"/>
      <c r="Y28" s="337"/>
      <c r="Z28" s="337"/>
      <c r="AA28" s="337"/>
      <c r="AB28" s="337"/>
      <c r="AC28" s="337"/>
      <c r="AD28" s="337"/>
      <c r="AE28" s="337"/>
      <c r="AF28" s="178">
        <f t="shared" si="0"/>
        <v>67285</v>
      </c>
    </row>
    <row r="29" spans="1:32" hidden="1" x14ac:dyDescent="0.3">
      <c r="A29" s="112">
        <f>'New Data'!A29</f>
        <v>45667</v>
      </c>
      <c r="B29" s="178">
        <f>('New Data'!B29-'New Data'!B28)/('New Data'!$A29-'New Data'!$A28)</f>
        <v>12145</v>
      </c>
      <c r="C29" s="178">
        <f>('New Data'!C29-'New Data'!C28)/('New Data'!$A29-'New Data'!$A28)</f>
        <v>0</v>
      </c>
      <c r="D29" s="178">
        <f>('New Data'!D29-'New Data'!D28)/('New Data'!$A29-'New Data'!$A28)</f>
        <v>1020</v>
      </c>
      <c r="E29" s="178">
        <f>('New Data'!E29-'New Data'!E28)/('New Data'!$A29-'New Data'!$A28)</f>
        <v>0</v>
      </c>
      <c r="F29" s="178">
        <f>('New Data'!F29-'New Data'!F28)/('New Data'!$A29-'New Data'!$A28)</f>
        <v>134</v>
      </c>
      <c r="G29" s="178">
        <f>('New Data'!G29-'New Data'!G28)/('New Data'!$A29-'New Data'!$A28)</f>
        <v>0</v>
      </c>
      <c r="H29" s="178">
        <f>('New Data'!H29-'New Data'!H28)/('New Data'!$A29-'New Data'!$A28)</f>
        <v>0</v>
      </c>
      <c r="I29" s="178">
        <f>('New Data'!I29-'New Data'!I28)/('New Data'!$A29-'New Data'!$A28)</f>
        <v>0</v>
      </c>
      <c r="J29" s="178">
        <f>('New Data'!J29-'New Data'!J28)/('New Data'!$A29-'New Data'!$A28)</f>
        <v>12414</v>
      </c>
      <c r="K29" s="178">
        <f>('New Data'!K29-'New Data'!K28)/('New Data'!$A29-'New Data'!$A28)</f>
        <v>8705</v>
      </c>
      <c r="L29" s="178">
        <f>('New Data'!L29-'New Data'!L28)/('New Data'!$A29-'New Data'!$A28)</f>
        <v>3976</v>
      </c>
      <c r="M29" s="178">
        <f>('New Data'!M29-'New Data'!M28)/('New Data'!$A29-'New Data'!$A28)</f>
        <v>16607</v>
      </c>
      <c r="N29" s="178">
        <f>('New Data'!N29-'New Data'!N28)/('New Data'!$A29-'New Data'!$A28)</f>
        <v>17910</v>
      </c>
      <c r="O29" s="178">
        <f>('New Data'!O29-'New Data'!O28)/('New Data'!$A29-'New Data'!$A28)</f>
        <v>6735</v>
      </c>
      <c r="P29" s="178">
        <f>('New Data'!P29-'New Data'!P28)/('New Data'!$A29-'New Data'!$A28)</f>
        <v>0</v>
      </c>
      <c r="Q29" s="178">
        <f>('New Data'!Q29-'New Data'!Q28)/('New Data'!$A29-'New Data'!$A28)</f>
        <v>0</v>
      </c>
      <c r="R29" s="178">
        <f>('New Data'!R29-'New Data'!R28)/('New Data'!$A29-'New Data'!$A28)</f>
        <v>0</v>
      </c>
      <c r="S29" s="178">
        <f>('New Data'!S29-'New Data'!S28)/('New Data'!$A29-'New Data'!$A28)</f>
        <v>0</v>
      </c>
      <c r="T29" s="178">
        <f>('New Data'!T29-'New Data'!T28)/('New Data'!$A29-'New Data'!$A28)</f>
        <v>0</v>
      </c>
      <c r="U29" s="178">
        <f>('New Data'!U29-'New Data'!U28)/('New Data'!$A29-'New Data'!$A28)</f>
        <v>0</v>
      </c>
      <c r="V29" s="178">
        <f>('New Data'!V29-'New Data'!V28)/('New Data'!$A29-'New Data'!$A28)</f>
        <v>0</v>
      </c>
      <c r="W29" s="178">
        <f>('New Data'!W29-'New Data'!W28)/('New Data'!$A29-'New Data'!$A28)</f>
        <v>0</v>
      </c>
      <c r="X29" s="337"/>
      <c r="Y29" s="337"/>
      <c r="Z29" s="337"/>
      <c r="AA29" s="337"/>
      <c r="AB29" s="337"/>
      <c r="AC29" s="337"/>
      <c r="AD29" s="337"/>
      <c r="AE29" s="337"/>
      <c r="AF29" s="178">
        <f t="shared" si="0"/>
        <v>79646</v>
      </c>
    </row>
    <row r="30" spans="1:32" hidden="1" x14ac:dyDescent="0.3">
      <c r="A30" s="112">
        <f>'New Data'!A30</f>
        <v>45668</v>
      </c>
      <c r="B30" s="178">
        <f>('New Data'!B30-'New Data'!B29)/('New Data'!$A30-'New Data'!$A29)</f>
        <v>13772</v>
      </c>
      <c r="C30" s="178">
        <f>('New Data'!C30-'New Data'!C29)/('New Data'!$A30-'New Data'!$A29)</f>
        <v>0</v>
      </c>
      <c r="D30" s="178">
        <f>('New Data'!D30-'New Data'!D29)/('New Data'!$A30-'New Data'!$A29)</f>
        <v>3600</v>
      </c>
      <c r="E30" s="178">
        <f>('New Data'!E30-'New Data'!E29)/('New Data'!$A30-'New Data'!$A29)</f>
        <v>0</v>
      </c>
      <c r="F30" s="178">
        <f>('New Data'!F30-'New Data'!F29)/('New Data'!$A30-'New Data'!$A29)</f>
        <v>2427</v>
      </c>
      <c r="G30" s="178">
        <f>('New Data'!G30-'New Data'!G29)/('New Data'!$A30-'New Data'!$A29)</f>
        <v>0</v>
      </c>
      <c r="H30" s="178">
        <f>('New Data'!H30-'New Data'!H29)/('New Data'!$A30-'New Data'!$A29)</f>
        <v>0</v>
      </c>
      <c r="I30" s="178">
        <f>('New Data'!I30-'New Data'!I29)/('New Data'!$A30-'New Data'!$A29)</f>
        <v>0</v>
      </c>
      <c r="J30" s="178">
        <f>('New Data'!J30-'New Data'!J29)/('New Data'!$A30-'New Data'!$A29)</f>
        <v>8083</v>
      </c>
      <c r="K30" s="178">
        <f>('New Data'!K30-'New Data'!K29)/('New Data'!$A30-'New Data'!$A29)</f>
        <v>9937</v>
      </c>
      <c r="L30" s="178">
        <f>('New Data'!L30-'New Data'!L29)/('New Data'!$A30-'New Data'!$A29)</f>
        <v>1500</v>
      </c>
      <c r="M30" s="178">
        <f>('New Data'!M30-'New Data'!M29)/('New Data'!$A30-'New Data'!$A29)</f>
        <v>18107</v>
      </c>
      <c r="N30" s="178">
        <f>('New Data'!N30-'New Data'!N29)/('New Data'!$A30-'New Data'!$A29)</f>
        <v>19710</v>
      </c>
      <c r="O30" s="178">
        <f>('New Data'!O30-'New Data'!O29)/('New Data'!$A30-'New Data'!$A29)</f>
        <v>7795</v>
      </c>
      <c r="P30" s="178">
        <f>('New Data'!P30-'New Data'!P29)/('New Data'!$A30-'New Data'!$A29)</f>
        <v>0</v>
      </c>
      <c r="Q30" s="178">
        <f>('New Data'!Q30-'New Data'!Q29)/('New Data'!$A30-'New Data'!$A29)</f>
        <v>0</v>
      </c>
      <c r="R30" s="178">
        <f>('New Data'!R30-'New Data'!R29)/('New Data'!$A30-'New Data'!$A29)</f>
        <v>0</v>
      </c>
      <c r="S30" s="178">
        <f>('New Data'!S30-'New Data'!S29)/('New Data'!$A30-'New Data'!$A29)</f>
        <v>0</v>
      </c>
      <c r="T30" s="178">
        <f>('New Data'!T30-'New Data'!T29)/('New Data'!$A30-'New Data'!$A29)</f>
        <v>0</v>
      </c>
      <c r="U30" s="178">
        <f>('New Data'!U30-'New Data'!U29)/('New Data'!$A30-'New Data'!$A29)</f>
        <v>0</v>
      </c>
      <c r="V30" s="178">
        <f>('New Data'!V30-'New Data'!V29)/('New Data'!$A30-'New Data'!$A29)</f>
        <v>0</v>
      </c>
      <c r="W30" s="178">
        <f>('New Data'!W30-'New Data'!W29)/('New Data'!$A30-'New Data'!$A29)</f>
        <v>0</v>
      </c>
      <c r="X30" s="337"/>
      <c r="Y30" s="337"/>
      <c r="Z30" s="337"/>
      <c r="AA30" s="337"/>
      <c r="AB30" s="337"/>
      <c r="AC30" s="337"/>
      <c r="AD30" s="337"/>
      <c r="AE30" s="337"/>
      <c r="AF30" s="178">
        <f t="shared" si="0"/>
        <v>84931</v>
      </c>
    </row>
    <row r="31" spans="1:32" hidden="1" x14ac:dyDescent="0.3">
      <c r="A31" s="112">
        <f>'New Data'!A31</f>
        <v>45669</v>
      </c>
      <c r="B31" s="178">
        <f>('New Data'!B31-'New Data'!B30)/('New Data'!$A31-'New Data'!$A30)</f>
        <v>12915</v>
      </c>
      <c r="C31" s="178">
        <f>('New Data'!C31-'New Data'!C30)/('New Data'!$A31-'New Data'!$A30)</f>
        <v>0</v>
      </c>
      <c r="D31" s="178">
        <f>('New Data'!D31-'New Data'!D30)/('New Data'!$A31-'New Data'!$A30)</f>
        <v>4380</v>
      </c>
      <c r="E31" s="178">
        <f>('New Data'!E31-'New Data'!E30)/('New Data'!$A31-'New Data'!$A30)</f>
        <v>0</v>
      </c>
      <c r="F31" s="178">
        <f>('New Data'!F31-'New Data'!F30)/('New Data'!$A31-'New Data'!$A30)</f>
        <v>1229</v>
      </c>
      <c r="G31" s="178">
        <f>('New Data'!G31-'New Data'!G30)/('New Data'!$A31-'New Data'!$A30)</f>
        <v>0</v>
      </c>
      <c r="H31" s="178">
        <f>('New Data'!H31-'New Data'!H30)/('New Data'!$A31-'New Data'!$A30)</f>
        <v>0</v>
      </c>
      <c r="I31" s="178">
        <f>('New Data'!I31-'New Data'!I30)/('New Data'!$A31-'New Data'!$A30)</f>
        <v>0</v>
      </c>
      <c r="J31" s="178">
        <f>('New Data'!J31-'New Data'!J30)/('New Data'!$A31-'New Data'!$A30)</f>
        <v>3686</v>
      </c>
      <c r="K31" s="178">
        <f>('New Data'!K31-'New Data'!K30)/('New Data'!$A31-'New Data'!$A30)</f>
        <v>19354</v>
      </c>
      <c r="L31" s="178">
        <f>('New Data'!L31-'New Data'!L30)/('New Data'!$A31-'New Data'!$A30)</f>
        <v>800</v>
      </c>
      <c r="M31" s="178">
        <f>('New Data'!M31-'New Data'!M30)/('New Data'!$A31-'New Data'!$A30)</f>
        <v>17105</v>
      </c>
      <c r="N31" s="178">
        <f>('New Data'!N31-'New Data'!N30)/('New Data'!$A31-'New Data'!$A30)</f>
        <v>14804</v>
      </c>
      <c r="O31" s="178">
        <f>('New Data'!O31-'New Data'!O30)/('New Data'!$A31-'New Data'!$A30)</f>
        <v>7434</v>
      </c>
      <c r="P31" s="178">
        <f>('New Data'!P31-'New Data'!P30)/('New Data'!$A31-'New Data'!$A30)</f>
        <v>0</v>
      </c>
      <c r="Q31" s="178">
        <f>('New Data'!Q31-'New Data'!Q30)/('New Data'!$A31-'New Data'!$A30)</f>
        <v>0</v>
      </c>
      <c r="R31" s="178">
        <f>('New Data'!R31-'New Data'!R30)/('New Data'!$A31-'New Data'!$A30)</f>
        <v>0</v>
      </c>
      <c r="S31" s="178">
        <f>('New Data'!S31-'New Data'!S30)/('New Data'!$A31-'New Data'!$A30)</f>
        <v>0</v>
      </c>
      <c r="T31" s="178">
        <f>('New Data'!T31-'New Data'!T30)/('New Data'!$A31-'New Data'!$A30)</f>
        <v>0</v>
      </c>
      <c r="U31" s="178">
        <f>('New Data'!U31-'New Data'!U30)/('New Data'!$A31-'New Data'!$A30)</f>
        <v>0</v>
      </c>
      <c r="V31" s="178">
        <f>('New Data'!V31-'New Data'!V30)/('New Data'!$A31-'New Data'!$A30)</f>
        <v>0</v>
      </c>
      <c r="W31" s="178">
        <f>('New Data'!W31-'New Data'!W30)/('New Data'!$A31-'New Data'!$A30)</f>
        <v>0</v>
      </c>
      <c r="X31" s="337"/>
      <c r="Y31" s="337"/>
      <c r="Z31" s="337"/>
      <c r="AA31" s="337"/>
      <c r="AB31" s="337"/>
      <c r="AC31" s="337"/>
      <c r="AD31" s="337"/>
      <c r="AE31" s="337"/>
      <c r="AF31" s="178">
        <f t="shared" si="0"/>
        <v>81707</v>
      </c>
    </row>
    <row r="32" spans="1:32" hidden="1" x14ac:dyDescent="0.3">
      <c r="A32" s="112">
        <f>'New Data'!A32</f>
        <v>45670</v>
      </c>
      <c r="B32" s="178">
        <f>('New Data'!B32-'New Data'!B31)/('New Data'!$A32-'New Data'!$A31)</f>
        <v>11776</v>
      </c>
      <c r="C32" s="178">
        <f>('New Data'!C32-'New Data'!C31)/('New Data'!$A32-'New Data'!$A31)</f>
        <v>0</v>
      </c>
      <c r="D32" s="178">
        <f>('New Data'!D32-'New Data'!D31)/('New Data'!$A32-'New Data'!$A31)</f>
        <v>850</v>
      </c>
      <c r="E32" s="178">
        <f>('New Data'!E32-'New Data'!E31)/('New Data'!$A32-'New Data'!$A31)</f>
        <v>0</v>
      </c>
      <c r="F32" s="178">
        <f>('New Data'!F32-'New Data'!F31)/('New Data'!$A32-'New Data'!$A31)</f>
        <v>1590</v>
      </c>
      <c r="G32" s="178">
        <f>('New Data'!G32-'New Data'!G31)/('New Data'!$A32-'New Data'!$A31)</f>
        <v>0</v>
      </c>
      <c r="H32" s="178">
        <f>('New Data'!H32-'New Data'!H31)/('New Data'!$A32-'New Data'!$A31)</f>
        <v>0</v>
      </c>
      <c r="I32" s="178">
        <f>('New Data'!I32-'New Data'!I31)/('New Data'!$A32-'New Data'!$A31)</f>
        <v>0</v>
      </c>
      <c r="J32" s="178">
        <f>('New Data'!J32-'New Data'!J31)/('New Data'!$A32-'New Data'!$A31)</f>
        <v>3250</v>
      </c>
      <c r="K32" s="178">
        <f>('New Data'!K32-'New Data'!K31)/('New Data'!$A32-'New Data'!$A31)</f>
        <v>9324</v>
      </c>
      <c r="L32" s="178">
        <f>('New Data'!L32-'New Data'!L31)/('New Data'!$A32-'New Data'!$A31)</f>
        <v>10435</v>
      </c>
      <c r="M32" s="178">
        <f>('New Data'!M32-'New Data'!M31)/('New Data'!$A32-'New Data'!$A31)</f>
        <v>15586</v>
      </c>
      <c r="N32" s="178">
        <f>('New Data'!N32-'New Data'!N31)/('New Data'!$A32-'New Data'!$A31)</f>
        <v>21003</v>
      </c>
      <c r="O32" s="178">
        <f>('New Data'!O32-'New Data'!O31)/('New Data'!$A32-'New Data'!$A31)</f>
        <v>6427</v>
      </c>
      <c r="P32" s="178">
        <f>('New Data'!P32-'New Data'!P31)/('New Data'!$A32-'New Data'!$A31)</f>
        <v>0</v>
      </c>
      <c r="Q32" s="178">
        <f>('New Data'!Q32-'New Data'!Q31)/('New Data'!$A32-'New Data'!$A31)</f>
        <v>0</v>
      </c>
      <c r="R32" s="178">
        <f>('New Data'!R32-'New Data'!R31)/('New Data'!$A32-'New Data'!$A31)</f>
        <v>0</v>
      </c>
      <c r="S32" s="178">
        <f>('New Data'!S32-'New Data'!S31)/('New Data'!$A32-'New Data'!$A31)</f>
        <v>0</v>
      </c>
      <c r="T32" s="178">
        <f>('New Data'!T32-'New Data'!T31)/('New Data'!$A32-'New Data'!$A31)</f>
        <v>0</v>
      </c>
      <c r="U32" s="178">
        <f>('New Data'!U32-'New Data'!U31)/('New Data'!$A32-'New Data'!$A31)</f>
        <v>0</v>
      </c>
      <c r="V32" s="178">
        <f>('New Data'!V32-'New Data'!V31)/('New Data'!$A32-'New Data'!$A31)</f>
        <v>0</v>
      </c>
      <c r="W32" s="178">
        <f>('New Data'!W32-'New Data'!W31)/('New Data'!$A32-'New Data'!$A31)</f>
        <v>0</v>
      </c>
      <c r="X32" s="337"/>
      <c r="Y32" s="337"/>
      <c r="Z32" s="337"/>
      <c r="AA32" s="337"/>
      <c r="AB32" s="337"/>
      <c r="AC32" s="337"/>
      <c r="AD32" s="337"/>
      <c r="AE32" s="337"/>
      <c r="AF32" s="178">
        <f t="shared" si="0"/>
        <v>80241</v>
      </c>
    </row>
    <row r="33" spans="1:32" hidden="1" x14ac:dyDescent="0.3">
      <c r="A33" s="112">
        <f>'New Data'!A33</f>
        <v>45671</v>
      </c>
      <c r="B33" s="178">
        <f>('New Data'!B33-'New Data'!B32)/('New Data'!$A33-'New Data'!$A32)</f>
        <v>12546</v>
      </c>
      <c r="C33" s="178">
        <f>('New Data'!C33-'New Data'!C32)/('New Data'!$A33-'New Data'!$A32)</f>
        <v>0</v>
      </c>
      <c r="D33" s="178">
        <f>('New Data'!D33-'New Data'!D32)/('New Data'!$A33-'New Data'!$A32)</f>
        <v>0</v>
      </c>
      <c r="E33" s="178">
        <f>('New Data'!E33-'New Data'!E32)/('New Data'!$A33-'New Data'!$A32)</f>
        <v>0</v>
      </c>
      <c r="F33" s="178">
        <f>('New Data'!F33-'New Data'!F32)/('New Data'!$A33-'New Data'!$A32)</f>
        <v>2411</v>
      </c>
      <c r="G33" s="178">
        <f>('New Data'!G33-'New Data'!G32)/('New Data'!$A33-'New Data'!$A32)</f>
        <v>0</v>
      </c>
      <c r="H33" s="178">
        <f>('New Data'!H33-'New Data'!H32)/('New Data'!$A33-'New Data'!$A32)</f>
        <v>0</v>
      </c>
      <c r="I33" s="178">
        <f>('New Data'!I33-'New Data'!I32)/('New Data'!$A33-'New Data'!$A32)</f>
        <v>0</v>
      </c>
      <c r="J33" s="178">
        <f>('New Data'!J33-'New Data'!J32)/('New Data'!$A33-'New Data'!$A32)</f>
        <v>0</v>
      </c>
      <c r="K33" s="178">
        <f>('New Data'!K33-'New Data'!K32)/('New Data'!$A33-'New Data'!$A32)</f>
        <v>8584</v>
      </c>
      <c r="L33" s="178">
        <f>('New Data'!L33-'New Data'!L32)/('New Data'!$A33-'New Data'!$A32)</f>
        <v>8368</v>
      </c>
      <c r="M33" s="178">
        <f>('New Data'!M33-'New Data'!M32)/('New Data'!$A33-'New Data'!$A32)</f>
        <v>16696</v>
      </c>
      <c r="N33" s="178">
        <f>('New Data'!N33-'New Data'!N32)/('New Data'!$A33-'New Data'!$A32)</f>
        <v>17746</v>
      </c>
      <c r="O33" s="178">
        <f>('New Data'!O33-'New Data'!O32)/('New Data'!$A33-'New Data'!$A32)</f>
        <v>6710</v>
      </c>
      <c r="P33" s="178">
        <f>('New Data'!P33-'New Data'!P32)/('New Data'!$A33-'New Data'!$A32)</f>
        <v>0</v>
      </c>
      <c r="Q33" s="178">
        <f>('New Data'!Q33-'New Data'!Q32)/('New Data'!$A33-'New Data'!$A32)</f>
        <v>0</v>
      </c>
      <c r="R33" s="178">
        <f>('New Data'!R33-'New Data'!R32)/('New Data'!$A33-'New Data'!$A32)</f>
        <v>0</v>
      </c>
      <c r="S33" s="178">
        <f>('New Data'!S33-'New Data'!S32)/('New Data'!$A33-'New Data'!$A32)</f>
        <v>0</v>
      </c>
      <c r="T33" s="178">
        <f>('New Data'!T33-'New Data'!T32)/('New Data'!$A33-'New Data'!$A32)</f>
        <v>0</v>
      </c>
      <c r="U33" s="178">
        <f>('New Data'!U33-'New Data'!U32)/('New Data'!$A33-'New Data'!$A32)</f>
        <v>0</v>
      </c>
      <c r="V33" s="178">
        <f>('New Data'!V33-'New Data'!V32)/('New Data'!$A33-'New Data'!$A32)</f>
        <v>0</v>
      </c>
      <c r="W33" s="178">
        <f>('New Data'!W33-'New Data'!W32)/('New Data'!$A33-'New Data'!$A32)</f>
        <v>0</v>
      </c>
      <c r="X33" s="337"/>
      <c r="Y33" s="337"/>
      <c r="Z33" s="337"/>
      <c r="AA33" s="337"/>
      <c r="AB33" s="337"/>
      <c r="AC33" s="337"/>
      <c r="AD33" s="337"/>
      <c r="AE33" s="337"/>
      <c r="AF33" s="178">
        <f t="shared" si="0"/>
        <v>73061</v>
      </c>
    </row>
    <row r="34" spans="1:32" hidden="1" x14ac:dyDescent="0.3">
      <c r="A34" s="112">
        <f>'New Data'!A34</f>
        <v>45672</v>
      </c>
      <c r="B34" s="178">
        <f>('New Data'!B34-'New Data'!B33)/('New Data'!$A34-'New Data'!$A33)</f>
        <v>13534</v>
      </c>
      <c r="C34" s="178">
        <f>('New Data'!C34-'New Data'!C33)/('New Data'!$A34-'New Data'!$A33)</f>
        <v>0</v>
      </c>
      <c r="D34" s="178">
        <f>('New Data'!D34-'New Data'!D33)/('New Data'!$A34-'New Data'!$A33)</f>
        <v>890</v>
      </c>
      <c r="E34" s="178">
        <f>('New Data'!E34-'New Data'!E33)/('New Data'!$A34-'New Data'!$A33)</f>
        <v>0</v>
      </c>
      <c r="F34" s="178">
        <f>('New Data'!F34-'New Data'!F33)/('New Data'!$A34-'New Data'!$A33)</f>
        <v>1895</v>
      </c>
      <c r="G34" s="178">
        <f>('New Data'!G34-'New Data'!G33)/('New Data'!$A34-'New Data'!$A33)</f>
        <v>0</v>
      </c>
      <c r="H34" s="178">
        <f>('New Data'!H34-'New Data'!H33)/('New Data'!$A34-'New Data'!$A33)</f>
        <v>0</v>
      </c>
      <c r="I34" s="178">
        <f>('New Data'!I34-'New Data'!I33)/('New Data'!$A34-'New Data'!$A33)</f>
        <v>0</v>
      </c>
      <c r="J34" s="178">
        <f>('New Data'!J34-'New Data'!J33)/('New Data'!$A34-'New Data'!$A33)</f>
        <v>10041</v>
      </c>
      <c r="K34" s="178">
        <f>('New Data'!K34-'New Data'!K33)/('New Data'!$A34-'New Data'!$A33)</f>
        <v>9880</v>
      </c>
      <c r="L34" s="178">
        <f>('New Data'!L34-'New Data'!L33)/('New Data'!$A34-'New Data'!$A33)</f>
        <v>8893</v>
      </c>
      <c r="M34" s="178">
        <f>('New Data'!M34-'New Data'!M33)/('New Data'!$A34-'New Data'!$A33)</f>
        <v>17669</v>
      </c>
      <c r="N34" s="178">
        <f>('New Data'!N34-'New Data'!N33)/('New Data'!$A34-'New Data'!$A33)</f>
        <v>18624</v>
      </c>
      <c r="O34" s="178">
        <f>('New Data'!O34-'New Data'!O33)/('New Data'!$A34-'New Data'!$A33)</f>
        <v>7142</v>
      </c>
      <c r="P34" s="178">
        <f>('New Data'!P34-'New Data'!P33)/('New Data'!$A34-'New Data'!$A33)</f>
        <v>0</v>
      </c>
      <c r="Q34" s="178">
        <f>('New Data'!Q34-'New Data'!Q33)/('New Data'!$A34-'New Data'!$A33)</f>
        <v>0</v>
      </c>
      <c r="R34" s="178">
        <f>('New Data'!R34-'New Data'!R33)/('New Data'!$A34-'New Data'!$A33)</f>
        <v>0</v>
      </c>
      <c r="S34" s="178">
        <f>('New Data'!S34-'New Data'!S33)/('New Data'!$A34-'New Data'!$A33)</f>
        <v>0</v>
      </c>
      <c r="T34" s="178">
        <f>('New Data'!T34-'New Data'!T33)/('New Data'!$A34-'New Data'!$A33)</f>
        <v>0</v>
      </c>
      <c r="U34" s="178">
        <f>('New Data'!U34-'New Data'!U33)/('New Data'!$A34-'New Data'!$A33)</f>
        <v>0</v>
      </c>
      <c r="V34" s="178">
        <f>('New Data'!V34-'New Data'!V33)/('New Data'!$A34-'New Data'!$A33)</f>
        <v>0</v>
      </c>
      <c r="W34" s="178">
        <f>('New Data'!W34-'New Data'!W33)/('New Data'!$A34-'New Data'!$A33)</f>
        <v>0</v>
      </c>
      <c r="X34" s="337"/>
      <c r="Y34" s="337"/>
      <c r="Z34" s="337"/>
      <c r="AA34" s="337"/>
      <c r="AB34" s="337"/>
      <c r="AC34" s="337"/>
      <c r="AD34" s="337"/>
      <c r="AE34" s="337"/>
      <c r="AF34" s="178">
        <f t="shared" si="0"/>
        <v>88568</v>
      </c>
    </row>
    <row r="35" spans="1:32" hidden="1" x14ac:dyDescent="0.3">
      <c r="A35" s="112">
        <f>'New Data'!A35</f>
        <v>45673</v>
      </c>
      <c r="B35" s="178">
        <f>('New Data'!B35-'New Data'!B34)/('New Data'!$A35-'New Data'!$A34)</f>
        <v>13078</v>
      </c>
      <c r="C35" s="178">
        <f>('New Data'!C35-'New Data'!C34)/('New Data'!$A35-'New Data'!$A34)</f>
        <v>0</v>
      </c>
      <c r="D35" s="178">
        <f>('New Data'!D35-'New Data'!D34)/('New Data'!$A35-'New Data'!$A34)</f>
        <v>1610</v>
      </c>
      <c r="E35" s="178">
        <f>('New Data'!E35-'New Data'!E34)/('New Data'!$A35-'New Data'!$A34)</f>
        <v>0</v>
      </c>
      <c r="F35" s="178">
        <f>('New Data'!F35-'New Data'!F34)/('New Data'!$A35-'New Data'!$A34)</f>
        <v>2178</v>
      </c>
      <c r="G35" s="178">
        <f>('New Data'!G35-'New Data'!G34)/('New Data'!$A35-'New Data'!$A34)</f>
        <v>0</v>
      </c>
      <c r="H35" s="178">
        <f>('New Data'!H35-'New Data'!H34)/('New Data'!$A35-'New Data'!$A34)</f>
        <v>0</v>
      </c>
      <c r="I35" s="178">
        <f>('New Data'!I35-'New Data'!I34)/('New Data'!$A35-'New Data'!$A34)</f>
        <v>0</v>
      </c>
      <c r="J35" s="178">
        <f>('New Data'!J35-'New Data'!J34)/('New Data'!$A35-'New Data'!$A34)</f>
        <v>11452</v>
      </c>
      <c r="K35" s="178">
        <f>('New Data'!K35-'New Data'!K34)/('New Data'!$A35-'New Data'!$A34)</f>
        <v>9967</v>
      </c>
      <c r="L35" s="178">
        <f>('New Data'!L35-'New Data'!L34)/('New Data'!$A35-'New Data'!$A34)</f>
        <v>11243</v>
      </c>
      <c r="M35" s="178">
        <f>('New Data'!M35-'New Data'!M34)/('New Data'!$A35-'New Data'!$A34)</f>
        <v>17847</v>
      </c>
      <c r="N35" s="178">
        <f>('New Data'!N35-'New Data'!N34)/('New Data'!$A35-'New Data'!$A34)</f>
        <v>18937</v>
      </c>
      <c r="O35" s="178">
        <f>('New Data'!O35-'New Data'!O34)/('New Data'!$A35-'New Data'!$A34)</f>
        <v>7123</v>
      </c>
      <c r="P35" s="178">
        <f>('New Data'!P35-'New Data'!P34)/('New Data'!$A35-'New Data'!$A34)</f>
        <v>0</v>
      </c>
      <c r="Q35" s="178">
        <f>('New Data'!Q35-'New Data'!Q34)/('New Data'!$A35-'New Data'!$A34)</f>
        <v>0</v>
      </c>
      <c r="R35" s="178">
        <f>('New Data'!R35-'New Data'!R34)/('New Data'!$A35-'New Data'!$A34)</f>
        <v>0</v>
      </c>
      <c r="S35" s="178">
        <f>('New Data'!S35-'New Data'!S34)/('New Data'!$A35-'New Data'!$A34)</f>
        <v>0</v>
      </c>
      <c r="T35" s="178">
        <f>('New Data'!T35-'New Data'!T34)/('New Data'!$A35-'New Data'!$A34)</f>
        <v>0</v>
      </c>
      <c r="U35" s="178">
        <f>('New Data'!U35-'New Data'!U34)/('New Data'!$A35-'New Data'!$A34)</f>
        <v>0</v>
      </c>
      <c r="V35" s="178">
        <f>('New Data'!V35-'New Data'!V34)/('New Data'!$A35-'New Data'!$A34)</f>
        <v>0</v>
      </c>
      <c r="W35" s="178">
        <f>('New Data'!W35-'New Data'!W34)/('New Data'!$A35-'New Data'!$A34)</f>
        <v>0</v>
      </c>
      <c r="X35" s="337"/>
      <c r="Y35" s="337"/>
      <c r="Z35" s="337"/>
      <c r="AA35" s="337"/>
      <c r="AB35" s="337"/>
      <c r="AC35" s="337"/>
      <c r="AD35" s="337"/>
      <c r="AE35" s="337"/>
      <c r="AF35" s="178">
        <f t="shared" ref="AF35:AF61" si="1">SUM(B35:T35)</f>
        <v>93435</v>
      </c>
    </row>
    <row r="36" spans="1:32" hidden="1" x14ac:dyDescent="0.3">
      <c r="A36" s="112">
        <f>'New Data'!A36</f>
        <v>45674</v>
      </c>
      <c r="B36" s="178">
        <f>('New Data'!B36-'New Data'!B35)/('New Data'!$A36-'New Data'!$A35)</f>
        <v>13091</v>
      </c>
      <c r="C36" s="178">
        <f>('New Data'!C36-'New Data'!C35)/('New Data'!$A36-'New Data'!$A35)</f>
        <v>0</v>
      </c>
      <c r="D36" s="178">
        <f>('New Data'!D36-'New Data'!D35)/('New Data'!$A36-'New Data'!$A35)</f>
        <v>1284</v>
      </c>
      <c r="E36" s="178">
        <f>('New Data'!E36-'New Data'!E35)/('New Data'!$A36-'New Data'!$A35)</f>
        <v>0</v>
      </c>
      <c r="F36" s="178">
        <f>('New Data'!F36-'New Data'!F35)/('New Data'!$A36-'New Data'!$A35)</f>
        <v>2336</v>
      </c>
      <c r="G36" s="178">
        <f>('New Data'!G36-'New Data'!G35)/('New Data'!$A36-'New Data'!$A35)</f>
        <v>0</v>
      </c>
      <c r="H36" s="178">
        <f>('New Data'!H36-'New Data'!H35)/('New Data'!$A36-'New Data'!$A35)</f>
        <v>0</v>
      </c>
      <c r="I36" s="178">
        <f>('New Data'!I36-'New Data'!I35)/('New Data'!$A36-'New Data'!$A35)</f>
        <v>0</v>
      </c>
      <c r="J36" s="178">
        <f>('New Data'!J36-'New Data'!J35)/('New Data'!$A36-'New Data'!$A35)</f>
        <v>2540</v>
      </c>
      <c r="K36" s="178">
        <f>('New Data'!K36-'New Data'!K35)/('New Data'!$A36-'New Data'!$A35)</f>
        <v>9938</v>
      </c>
      <c r="L36" s="178">
        <f>('New Data'!L36-'New Data'!L35)/('New Data'!$A36-'New Data'!$A35)</f>
        <v>10810</v>
      </c>
      <c r="M36" s="178">
        <f>('New Data'!M36-'New Data'!M35)/('New Data'!$A36-'New Data'!$A35)</f>
        <v>17513</v>
      </c>
      <c r="N36" s="178">
        <f>('New Data'!N36-'New Data'!N35)/('New Data'!$A36-'New Data'!$A35)</f>
        <v>19056</v>
      </c>
      <c r="O36" s="178">
        <f>('New Data'!O36-'New Data'!O35)/('New Data'!$A36-'New Data'!$A35)</f>
        <v>6948</v>
      </c>
      <c r="P36" s="178">
        <f>('New Data'!P36-'New Data'!P35)/('New Data'!$A36-'New Data'!$A35)</f>
        <v>0</v>
      </c>
      <c r="Q36" s="178">
        <f>('New Data'!Q36-'New Data'!Q35)/('New Data'!$A36-'New Data'!$A35)</f>
        <v>0</v>
      </c>
      <c r="R36" s="178">
        <f>('New Data'!R36-'New Data'!R35)/('New Data'!$A36-'New Data'!$A35)</f>
        <v>0</v>
      </c>
      <c r="S36" s="178">
        <f>('New Data'!S36-'New Data'!S35)/('New Data'!$A36-'New Data'!$A35)</f>
        <v>0</v>
      </c>
      <c r="T36" s="178">
        <f>('New Data'!T36-'New Data'!T35)/('New Data'!$A36-'New Data'!$A35)</f>
        <v>0</v>
      </c>
      <c r="U36" s="178">
        <f>('New Data'!U36-'New Data'!U35)/('New Data'!$A36-'New Data'!$A35)</f>
        <v>0</v>
      </c>
      <c r="V36" s="178">
        <f>('New Data'!V36-'New Data'!V35)/('New Data'!$A36-'New Data'!$A35)</f>
        <v>0</v>
      </c>
      <c r="W36" s="178">
        <f>('New Data'!W36-'New Data'!W35)/('New Data'!$A36-'New Data'!$A35)</f>
        <v>0</v>
      </c>
      <c r="X36" s="337"/>
      <c r="Y36" s="337"/>
      <c r="Z36" s="337"/>
      <c r="AA36" s="337"/>
      <c r="AB36" s="337"/>
      <c r="AC36" s="337"/>
      <c r="AD36" s="337"/>
      <c r="AE36" s="337"/>
      <c r="AF36" s="178">
        <f t="shared" si="1"/>
        <v>83516</v>
      </c>
    </row>
    <row r="37" spans="1:32" hidden="1" x14ac:dyDescent="0.3">
      <c r="A37" s="112">
        <f>'New Data'!A37</f>
        <v>45675</v>
      </c>
      <c r="B37" s="178">
        <f>('New Data'!B37-'New Data'!B36)/('New Data'!$A37-'New Data'!$A36)</f>
        <v>13773</v>
      </c>
      <c r="C37" s="178">
        <f>('New Data'!C37-'New Data'!C36)/('New Data'!$A37-'New Data'!$A36)</f>
        <v>0</v>
      </c>
      <c r="D37" s="178">
        <f>('New Data'!D37-'New Data'!D36)/('New Data'!$A37-'New Data'!$A36)</f>
        <v>4266</v>
      </c>
      <c r="E37" s="178">
        <f>('New Data'!E37-'New Data'!E36)/('New Data'!$A37-'New Data'!$A36)</f>
        <v>0</v>
      </c>
      <c r="F37" s="178">
        <f>('New Data'!F37-'New Data'!F36)/('New Data'!$A37-'New Data'!$A36)</f>
        <v>2564</v>
      </c>
      <c r="G37" s="178">
        <f>('New Data'!G37-'New Data'!G36)/('New Data'!$A37-'New Data'!$A36)</f>
        <v>0</v>
      </c>
      <c r="H37" s="178">
        <f>('New Data'!H37-'New Data'!H36)/('New Data'!$A37-'New Data'!$A36)</f>
        <v>0</v>
      </c>
      <c r="I37" s="178">
        <f>('New Data'!I37-'New Data'!I36)/('New Data'!$A37-'New Data'!$A36)</f>
        <v>0</v>
      </c>
      <c r="J37" s="178">
        <f>('New Data'!J37-'New Data'!J36)/('New Data'!$A37-'New Data'!$A36)</f>
        <v>5978</v>
      </c>
      <c r="K37" s="178">
        <f>('New Data'!K37-'New Data'!K36)/('New Data'!$A37-'New Data'!$A36)</f>
        <v>0</v>
      </c>
      <c r="L37" s="178">
        <f>('New Data'!L37-'New Data'!L36)/('New Data'!$A37-'New Data'!$A36)</f>
        <v>8408</v>
      </c>
      <c r="M37" s="178">
        <f>('New Data'!M37-'New Data'!M36)/('New Data'!$A37-'New Data'!$A36)</f>
        <v>17786</v>
      </c>
      <c r="N37" s="178">
        <f>('New Data'!N37-'New Data'!N36)/('New Data'!$A37-'New Data'!$A36)</f>
        <v>19299</v>
      </c>
      <c r="O37" s="178">
        <f>('New Data'!O37-'New Data'!O36)/('New Data'!$A37-'New Data'!$A36)</f>
        <v>7204</v>
      </c>
      <c r="P37" s="178">
        <f>('New Data'!P37-'New Data'!P36)/('New Data'!$A37-'New Data'!$A36)</f>
        <v>0</v>
      </c>
      <c r="Q37" s="178">
        <f>('New Data'!Q37-'New Data'!Q36)/('New Data'!$A37-'New Data'!$A36)</f>
        <v>0</v>
      </c>
      <c r="R37" s="178">
        <f>('New Data'!R37-'New Data'!R36)/('New Data'!$A37-'New Data'!$A36)</f>
        <v>0</v>
      </c>
      <c r="S37" s="178">
        <f>('New Data'!S37-'New Data'!S36)/('New Data'!$A37-'New Data'!$A36)</f>
        <v>0</v>
      </c>
      <c r="T37" s="178">
        <f>('New Data'!T37-'New Data'!T36)/('New Data'!$A37-'New Data'!$A36)</f>
        <v>0</v>
      </c>
      <c r="U37" s="178">
        <f>('New Data'!U37-'New Data'!U36)/('New Data'!$A37-'New Data'!$A36)</f>
        <v>0</v>
      </c>
      <c r="V37" s="178">
        <f>('New Data'!V37-'New Data'!V36)/('New Data'!$A37-'New Data'!$A36)</f>
        <v>0</v>
      </c>
      <c r="W37" s="178">
        <f>('New Data'!W37-'New Data'!W36)/('New Data'!$A37-'New Data'!$A36)</f>
        <v>0</v>
      </c>
      <c r="X37" s="337"/>
      <c r="Y37" s="337"/>
      <c r="Z37" s="337"/>
      <c r="AA37" s="337"/>
      <c r="AB37" s="337"/>
      <c r="AC37" s="337"/>
      <c r="AD37" s="337"/>
      <c r="AE37" s="337"/>
      <c r="AF37" s="178">
        <f t="shared" si="1"/>
        <v>79278</v>
      </c>
    </row>
    <row r="38" spans="1:32" hidden="1" x14ac:dyDescent="0.3">
      <c r="A38" s="112">
        <f>'New Data'!A38</f>
        <v>45676</v>
      </c>
      <c r="B38" s="178">
        <f>('New Data'!B38-'New Data'!B37)/('New Data'!$A38-'New Data'!$A37)</f>
        <v>12956</v>
      </c>
      <c r="C38" s="178">
        <f>('New Data'!C38-'New Data'!C37)/('New Data'!$A38-'New Data'!$A37)</f>
        <v>0</v>
      </c>
      <c r="D38" s="178">
        <f>('New Data'!D38-'New Data'!D37)/('New Data'!$A38-'New Data'!$A37)</f>
        <v>2080</v>
      </c>
      <c r="E38" s="178">
        <f>('New Data'!E38-'New Data'!E37)/('New Data'!$A38-'New Data'!$A37)</f>
        <v>0</v>
      </c>
      <c r="F38" s="178">
        <f>('New Data'!F38-'New Data'!F37)/('New Data'!$A38-'New Data'!$A37)</f>
        <v>2369</v>
      </c>
      <c r="G38" s="178">
        <f>('New Data'!G38-'New Data'!G37)/('New Data'!$A38-'New Data'!$A37)</f>
        <v>0</v>
      </c>
      <c r="H38" s="178">
        <f>('New Data'!H38-'New Data'!H37)/('New Data'!$A38-'New Data'!$A37)</f>
        <v>0</v>
      </c>
      <c r="I38" s="178">
        <f>('New Data'!I38-'New Data'!I37)/('New Data'!$A38-'New Data'!$A37)</f>
        <v>0</v>
      </c>
      <c r="J38" s="178">
        <f>('New Data'!J38-'New Data'!J37)/('New Data'!$A38-'New Data'!$A37)</f>
        <v>2327</v>
      </c>
      <c r="K38" s="178">
        <f>('New Data'!K38-'New Data'!K37)/('New Data'!$A38-'New Data'!$A37)</f>
        <v>9643</v>
      </c>
      <c r="L38" s="178">
        <f>('New Data'!L38-'New Data'!L37)/('New Data'!$A38-'New Data'!$A37)</f>
        <v>8129</v>
      </c>
      <c r="M38" s="178">
        <f>('New Data'!M38-'New Data'!M37)/('New Data'!$A38-'New Data'!$A37)</f>
        <v>16997</v>
      </c>
      <c r="N38" s="178">
        <f>('New Data'!N38-'New Data'!N37)/('New Data'!$A38-'New Data'!$A37)</f>
        <v>18408</v>
      </c>
      <c r="O38" s="178">
        <f>('New Data'!O38-'New Data'!O37)/('New Data'!$A38-'New Data'!$A37)</f>
        <v>6572</v>
      </c>
      <c r="P38" s="178">
        <f>('New Data'!P38-'New Data'!P37)/('New Data'!$A38-'New Data'!$A37)</f>
        <v>0</v>
      </c>
      <c r="Q38" s="178">
        <f>('New Data'!Q38-'New Data'!Q37)/('New Data'!$A38-'New Data'!$A37)</f>
        <v>0</v>
      </c>
      <c r="R38" s="178">
        <f>('New Data'!R38-'New Data'!R37)/('New Data'!$A38-'New Data'!$A37)</f>
        <v>0</v>
      </c>
      <c r="S38" s="178">
        <f>('New Data'!S38-'New Data'!S37)/('New Data'!$A38-'New Data'!$A37)</f>
        <v>0</v>
      </c>
      <c r="T38" s="178">
        <f>('New Data'!T38-'New Data'!T37)/('New Data'!$A38-'New Data'!$A37)</f>
        <v>0</v>
      </c>
      <c r="U38" s="178">
        <f>('New Data'!U38-'New Data'!U37)/('New Data'!$A38-'New Data'!$A37)</f>
        <v>0</v>
      </c>
      <c r="V38" s="178">
        <f>('New Data'!V38-'New Data'!V37)/('New Data'!$A38-'New Data'!$A37)</f>
        <v>0</v>
      </c>
      <c r="W38" s="178">
        <f>('New Data'!W38-'New Data'!W37)/('New Data'!$A38-'New Data'!$A37)</f>
        <v>0</v>
      </c>
      <c r="X38" s="337"/>
      <c r="Y38" s="337"/>
      <c r="Z38" s="337"/>
      <c r="AA38" s="337"/>
      <c r="AB38" s="337"/>
      <c r="AC38" s="337"/>
      <c r="AD38" s="337"/>
      <c r="AE38" s="337"/>
      <c r="AF38" s="178">
        <f t="shared" si="1"/>
        <v>79481</v>
      </c>
    </row>
    <row r="39" spans="1:32" hidden="1" x14ac:dyDescent="0.3">
      <c r="A39" s="112">
        <f>'New Data'!A39</f>
        <v>45677</v>
      </c>
      <c r="B39" s="178">
        <f>('New Data'!B39-'New Data'!B38)/('New Data'!$A39-'New Data'!$A38)</f>
        <v>12827</v>
      </c>
      <c r="C39" s="178">
        <f>('New Data'!C39-'New Data'!C38)/('New Data'!$A39-'New Data'!$A38)</f>
        <v>0</v>
      </c>
      <c r="D39" s="178">
        <f>('New Data'!D39-'New Data'!D38)/('New Data'!$A39-'New Data'!$A38)</f>
        <v>1090</v>
      </c>
      <c r="E39" s="178">
        <f>('New Data'!E39-'New Data'!E38)/('New Data'!$A39-'New Data'!$A38)</f>
        <v>0</v>
      </c>
      <c r="F39" s="178">
        <f>('New Data'!F39-'New Data'!F38)/('New Data'!$A39-'New Data'!$A38)</f>
        <v>1601</v>
      </c>
      <c r="G39" s="178">
        <f>('New Data'!G39-'New Data'!G38)/('New Data'!$A39-'New Data'!$A38)</f>
        <v>0</v>
      </c>
      <c r="H39" s="178">
        <f>('New Data'!H39-'New Data'!H38)/('New Data'!$A39-'New Data'!$A38)</f>
        <v>0</v>
      </c>
      <c r="I39" s="178">
        <f>('New Data'!I39-'New Data'!I38)/('New Data'!$A39-'New Data'!$A38)</f>
        <v>0</v>
      </c>
      <c r="J39" s="178">
        <f>('New Data'!J39-'New Data'!J38)/('New Data'!$A39-'New Data'!$A38)</f>
        <v>0</v>
      </c>
      <c r="K39" s="178">
        <f>('New Data'!K39-'New Data'!K38)/('New Data'!$A39-'New Data'!$A38)</f>
        <v>10229</v>
      </c>
      <c r="L39" s="178">
        <f>('New Data'!L39-'New Data'!L38)/('New Data'!$A39-'New Data'!$A38)</f>
        <v>11013</v>
      </c>
      <c r="M39" s="178">
        <f>('New Data'!M39-'New Data'!M38)/('New Data'!$A39-'New Data'!$A38)</f>
        <v>17775</v>
      </c>
      <c r="N39" s="178">
        <f>('New Data'!N39-'New Data'!N38)/('New Data'!$A39-'New Data'!$A38)</f>
        <v>19125</v>
      </c>
      <c r="O39" s="178">
        <f>('New Data'!O39-'New Data'!O38)/('New Data'!$A39-'New Data'!$A38)</f>
        <v>6969</v>
      </c>
      <c r="P39" s="178">
        <f>('New Data'!P39-'New Data'!P38)/('New Data'!$A39-'New Data'!$A38)</f>
        <v>0</v>
      </c>
      <c r="Q39" s="178">
        <f>('New Data'!Q39-'New Data'!Q38)/('New Data'!$A39-'New Data'!$A38)</f>
        <v>0</v>
      </c>
      <c r="R39" s="178">
        <f>('New Data'!R39-'New Data'!R38)/('New Data'!$A39-'New Data'!$A38)</f>
        <v>0</v>
      </c>
      <c r="S39" s="178">
        <f>('New Data'!S39-'New Data'!S38)/('New Data'!$A39-'New Data'!$A38)</f>
        <v>0</v>
      </c>
      <c r="T39" s="178">
        <f>('New Data'!T39-'New Data'!T38)/('New Data'!$A39-'New Data'!$A38)</f>
        <v>0</v>
      </c>
      <c r="U39" s="178">
        <f>('New Data'!U39-'New Data'!U38)/('New Data'!$A39-'New Data'!$A38)</f>
        <v>0</v>
      </c>
      <c r="V39" s="178">
        <f>('New Data'!V39-'New Data'!V38)/('New Data'!$A39-'New Data'!$A38)</f>
        <v>0</v>
      </c>
      <c r="W39" s="178">
        <f>('New Data'!W39-'New Data'!W38)/('New Data'!$A39-'New Data'!$A38)</f>
        <v>0</v>
      </c>
      <c r="X39" s="337"/>
      <c r="Y39" s="337"/>
      <c r="Z39" s="337"/>
      <c r="AA39" s="337"/>
      <c r="AB39" s="337"/>
      <c r="AC39" s="337"/>
      <c r="AD39" s="337"/>
      <c r="AE39" s="337"/>
      <c r="AF39" s="178">
        <f t="shared" si="1"/>
        <v>80629</v>
      </c>
    </row>
    <row r="40" spans="1:32" hidden="1" x14ac:dyDescent="0.3">
      <c r="A40" s="112">
        <f>'New Data'!A40</f>
        <v>45678</v>
      </c>
      <c r="B40" s="178">
        <f>('New Data'!B40-'New Data'!B39)/('New Data'!$A40-'New Data'!$A39)</f>
        <v>12447</v>
      </c>
      <c r="C40" s="178">
        <f>('New Data'!C40-'New Data'!C39)/('New Data'!$A40-'New Data'!$A39)</f>
        <v>0</v>
      </c>
      <c r="D40" s="178">
        <f>('New Data'!D40-'New Data'!D39)/('New Data'!$A40-'New Data'!$A39)</f>
        <v>2125</v>
      </c>
      <c r="E40" s="178">
        <f>('New Data'!E40-'New Data'!E39)/('New Data'!$A40-'New Data'!$A39)</f>
        <v>0</v>
      </c>
      <c r="F40" s="178">
        <f>('New Data'!F40-'New Data'!F39)/('New Data'!$A40-'New Data'!$A39)</f>
        <v>2038</v>
      </c>
      <c r="G40" s="178">
        <f>('New Data'!G40-'New Data'!G39)/('New Data'!$A40-'New Data'!$A39)</f>
        <v>0</v>
      </c>
      <c r="H40" s="178">
        <f>('New Data'!H40-'New Data'!H39)/('New Data'!$A40-'New Data'!$A39)</f>
        <v>0</v>
      </c>
      <c r="I40" s="178">
        <f>('New Data'!I40-'New Data'!I39)/('New Data'!$A40-'New Data'!$A39)</f>
        <v>0</v>
      </c>
      <c r="J40" s="178">
        <f>('New Data'!J40-'New Data'!J39)/('New Data'!$A40-'New Data'!$A39)</f>
        <v>4992</v>
      </c>
      <c r="K40" s="178">
        <f>('New Data'!K40-'New Data'!K39)/('New Data'!$A40-'New Data'!$A39)</f>
        <v>14235</v>
      </c>
      <c r="L40" s="178">
        <f>('New Data'!L40-'New Data'!L39)/('New Data'!$A40-'New Data'!$A39)</f>
        <v>8417</v>
      </c>
      <c r="M40" s="178">
        <f>('New Data'!M40-'New Data'!M39)/('New Data'!$A40-'New Data'!$A39)</f>
        <v>17179</v>
      </c>
      <c r="N40" s="178">
        <f>('New Data'!N40-'New Data'!N39)/('New Data'!$A40-'New Data'!$A39)</f>
        <v>18538</v>
      </c>
      <c r="O40" s="178">
        <f>('New Data'!O40-'New Data'!O39)/('New Data'!$A40-'New Data'!$A39)</f>
        <v>6678</v>
      </c>
      <c r="P40" s="178">
        <f>('New Data'!P40-'New Data'!P39)/('New Data'!$A40-'New Data'!$A39)</f>
        <v>0</v>
      </c>
      <c r="Q40" s="178">
        <f>('New Data'!Q40-'New Data'!Q39)/('New Data'!$A40-'New Data'!$A39)</f>
        <v>0</v>
      </c>
      <c r="R40" s="178">
        <f>('New Data'!R40-'New Data'!R39)/('New Data'!$A40-'New Data'!$A39)</f>
        <v>0</v>
      </c>
      <c r="S40" s="178">
        <f>('New Data'!S40-'New Data'!S39)/('New Data'!$A40-'New Data'!$A39)</f>
        <v>0</v>
      </c>
      <c r="T40" s="178">
        <f>('New Data'!T40-'New Data'!T39)/('New Data'!$A40-'New Data'!$A39)</f>
        <v>0</v>
      </c>
      <c r="U40" s="178">
        <f>('New Data'!U40-'New Data'!U39)/('New Data'!$A40-'New Data'!$A39)</f>
        <v>0</v>
      </c>
      <c r="V40" s="178">
        <f>('New Data'!V40-'New Data'!V39)/('New Data'!$A40-'New Data'!$A39)</f>
        <v>0</v>
      </c>
      <c r="W40" s="178">
        <f>('New Data'!W40-'New Data'!W39)/('New Data'!$A40-'New Data'!$A39)</f>
        <v>0</v>
      </c>
      <c r="X40" s="337"/>
      <c r="Y40" s="337"/>
      <c r="Z40" s="337"/>
      <c r="AA40" s="337"/>
      <c r="AB40" s="337"/>
      <c r="AC40" s="337"/>
      <c r="AD40" s="337"/>
      <c r="AE40" s="337"/>
      <c r="AF40" s="178">
        <f t="shared" si="1"/>
        <v>86649</v>
      </c>
    </row>
    <row r="41" spans="1:32" hidden="1" x14ac:dyDescent="0.3">
      <c r="A41" s="112">
        <f>'New Data'!A41</f>
        <v>45679</v>
      </c>
      <c r="B41" s="178">
        <f>('New Data'!B41-'New Data'!B40)/('New Data'!$A41-'New Data'!$A40)</f>
        <v>13214</v>
      </c>
      <c r="C41" s="178">
        <f>('New Data'!C41-'New Data'!C40)/('New Data'!$A41-'New Data'!$A40)</f>
        <v>0</v>
      </c>
      <c r="D41" s="178">
        <f>('New Data'!D41-'New Data'!D40)/('New Data'!$A41-'New Data'!$A40)</f>
        <v>205</v>
      </c>
      <c r="E41" s="178">
        <f>('New Data'!E41-'New Data'!E40)/('New Data'!$A41-'New Data'!$A40)</f>
        <v>0</v>
      </c>
      <c r="F41" s="178">
        <f>('New Data'!F41-'New Data'!F40)/('New Data'!$A41-'New Data'!$A40)</f>
        <v>1361</v>
      </c>
      <c r="G41" s="178">
        <f>('New Data'!G41-'New Data'!G40)/('New Data'!$A41-'New Data'!$A40)</f>
        <v>0</v>
      </c>
      <c r="H41" s="178">
        <f>('New Data'!H41-'New Data'!H40)/('New Data'!$A41-'New Data'!$A40)</f>
        <v>0</v>
      </c>
      <c r="I41" s="178">
        <f>('New Data'!I41-'New Data'!I40)/('New Data'!$A41-'New Data'!$A40)</f>
        <v>0</v>
      </c>
      <c r="J41" s="178">
        <f>('New Data'!J41-'New Data'!J40)/('New Data'!$A41-'New Data'!$A40)</f>
        <v>0</v>
      </c>
      <c r="K41" s="178">
        <f>('New Data'!K41-'New Data'!K40)/('New Data'!$A41-'New Data'!$A40)</f>
        <v>16597</v>
      </c>
      <c r="L41" s="178">
        <f>('New Data'!L41-'New Data'!L40)/('New Data'!$A41-'New Data'!$A40)</f>
        <v>10008</v>
      </c>
      <c r="M41" s="178">
        <f>('New Data'!M41-'New Data'!M40)/('New Data'!$A41-'New Data'!$A40)</f>
        <v>17955</v>
      </c>
      <c r="N41" s="178">
        <f>('New Data'!N41-'New Data'!N40)/('New Data'!$A41-'New Data'!$A40)</f>
        <v>18826</v>
      </c>
      <c r="O41" s="178">
        <f>('New Data'!O41-'New Data'!O40)/('New Data'!$A41-'New Data'!$A40)</f>
        <v>6792</v>
      </c>
      <c r="P41" s="178">
        <f>('New Data'!P41-'New Data'!P40)/('New Data'!$A41-'New Data'!$A40)</f>
        <v>0</v>
      </c>
      <c r="Q41" s="178">
        <f>('New Data'!Q41-'New Data'!Q40)/('New Data'!$A41-'New Data'!$A40)</f>
        <v>0</v>
      </c>
      <c r="R41" s="178">
        <f>('New Data'!R41-'New Data'!R40)/('New Data'!$A41-'New Data'!$A40)</f>
        <v>0</v>
      </c>
      <c r="S41" s="178">
        <f>('New Data'!S41-'New Data'!S40)/('New Data'!$A41-'New Data'!$A40)</f>
        <v>0</v>
      </c>
      <c r="T41" s="178">
        <f>('New Data'!T41-'New Data'!T40)/('New Data'!$A41-'New Data'!$A40)</f>
        <v>0</v>
      </c>
      <c r="U41" s="178">
        <f>('New Data'!U41-'New Data'!U40)/('New Data'!$A41-'New Data'!$A40)</f>
        <v>0</v>
      </c>
      <c r="V41" s="178">
        <f>('New Data'!V41-'New Data'!V40)/('New Data'!$A41-'New Data'!$A40)</f>
        <v>0</v>
      </c>
      <c r="W41" s="178">
        <f>('New Data'!W41-'New Data'!W40)/('New Data'!$A41-'New Data'!$A40)</f>
        <v>0</v>
      </c>
      <c r="X41" s="337"/>
      <c r="Y41" s="337"/>
      <c r="Z41" s="337"/>
      <c r="AA41" s="337"/>
      <c r="AB41" s="337"/>
      <c r="AC41" s="337"/>
      <c r="AD41" s="337"/>
      <c r="AE41" s="337"/>
      <c r="AF41" s="178">
        <f t="shared" si="1"/>
        <v>84958</v>
      </c>
    </row>
    <row r="42" spans="1:32" hidden="1" x14ac:dyDescent="0.3">
      <c r="A42" s="112">
        <f>'New Data'!A42</f>
        <v>45680</v>
      </c>
      <c r="B42" s="178">
        <f>('New Data'!B42-'New Data'!B41)/('New Data'!$A42-'New Data'!$A41)</f>
        <v>11889</v>
      </c>
      <c r="C42" s="178">
        <f>('New Data'!C42-'New Data'!C41)/('New Data'!$A42-'New Data'!$A41)</f>
        <v>0</v>
      </c>
      <c r="D42" s="178">
        <f>('New Data'!D42-'New Data'!D41)/('New Data'!$A42-'New Data'!$A41)</f>
        <v>3193</v>
      </c>
      <c r="E42" s="178">
        <f>('New Data'!E42-'New Data'!E41)/('New Data'!$A42-'New Data'!$A41)</f>
        <v>0</v>
      </c>
      <c r="F42" s="178">
        <f>('New Data'!F42-'New Data'!F41)/('New Data'!$A42-'New Data'!$A41)</f>
        <v>2093</v>
      </c>
      <c r="G42" s="178">
        <f>('New Data'!G42-'New Data'!G41)/('New Data'!$A42-'New Data'!$A41)</f>
        <v>0</v>
      </c>
      <c r="H42" s="178">
        <f>('New Data'!H42-'New Data'!H41)/('New Data'!$A42-'New Data'!$A41)</f>
        <v>0</v>
      </c>
      <c r="I42" s="178">
        <f>('New Data'!I42-'New Data'!I41)/('New Data'!$A42-'New Data'!$A41)</f>
        <v>0</v>
      </c>
      <c r="J42" s="178">
        <f>('New Data'!J42-'New Data'!J41)/('New Data'!$A42-'New Data'!$A41)</f>
        <v>5531</v>
      </c>
      <c r="K42" s="178">
        <f>('New Data'!K42-'New Data'!K41)/('New Data'!$A42-'New Data'!$A41)</f>
        <v>9701</v>
      </c>
      <c r="L42" s="178">
        <f>('New Data'!L42-'New Data'!L41)/('New Data'!$A42-'New Data'!$A41)</f>
        <v>8000</v>
      </c>
      <c r="M42" s="178">
        <f>('New Data'!M42-'New Data'!M41)/('New Data'!$A42-'New Data'!$A41)</f>
        <v>16587</v>
      </c>
      <c r="N42" s="178">
        <f>('New Data'!N42-'New Data'!N41)/('New Data'!$A42-'New Data'!$A41)</f>
        <v>16966</v>
      </c>
      <c r="O42" s="178">
        <f>('New Data'!O42-'New Data'!O41)/('New Data'!$A42-'New Data'!$A41)</f>
        <v>6442</v>
      </c>
      <c r="P42" s="178">
        <f>('New Data'!P42-'New Data'!P41)/('New Data'!$A42-'New Data'!$A41)</f>
        <v>0</v>
      </c>
      <c r="Q42" s="178">
        <f>('New Data'!Q42-'New Data'!Q41)/('New Data'!$A42-'New Data'!$A41)</f>
        <v>0</v>
      </c>
      <c r="R42" s="178">
        <f>('New Data'!R42-'New Data'!R41)/('New Data'!$A42-'New Data'!$A41)</f>
        <v>0</v>
      </c>
      <c r="S42" s="178">
        <f>('New Data'!S42-'New Data'!S41)/('New Data'!$A42-'New Data'!$A41)</f>
        <v>0</v>
      </c>
      <c r="T42" s="178">
        <f>('New Data'!T42-'New Data'!T41)/('New Data'!$A42-'New Data'!$A41)</f>
        <v>0</v>
      </c>
      <c r="U42" s="178">
        <f>('New Data'!U42-'New Data'!U41)/('New Data'!$A42-'New Data'!$A41)</f>
        <v>0</v>
      </c>
      <c r="V42" s="178">
        <f>('New Data'!V42-'New Data'!V41)/('New Data'!$A42-'New Data'!$A41)</f>
        <v>0</v>
      </c>
      <c r="W42" s="178">
        <f>('New Data'!W42-'New Data'!W41)/('New Data'!$A42-'New Data'!$A41)</f>
        <v>0</v>
      </c>
      <c r="X42" s="337"/>
      <c r="Y42" s="337"/>
      <c r="Z42" s="337"/>
      <c r="AA42" s="337"/>
      <c r="AB42" s="337"/>
      <c r="AC42" s="337"/>
      <c r="AD42" s="337"/>
      <c r="AE42" s="337"/>
      <c r="AF42" s="178">
        <f t="shared" si="1"/>
        <v>80402</v>
      </c>
    </row>
    <row r="43" spans="1:32" hidden="1" x14ac:dyDescent="0.3">
      <c r="A43" s="112">
        <f>'New Data'!A43</f>
        <v>45681</v>
      </c>
      <c r="B43" s="178">
        <f>('New Data'!B43-'New Data'!B42)/('New Data'!$A43-'New Data'!$A42)</f>
        <v>8046</v>
      </c>
      <c r="C43" s="178">
        <f>('New Data'!C43-'New Data'!C42)/('New Data'!$A43-'New Data'!$A42)</f>
        <v>0</v>
      </c>
      <c r="D43" s="178">
        <f>('New Data'!D43-'New Data'!D42)/('New Data'!$A43-'New Data'!$A42)</f>
        <v>3057</v>
      </c>
      <c r="E43" s="178">
        <f>('New Data'!E43-'New Data'!E42)/('New Data'!$A43-'New Data'!$A42)</f>
        <v>0</v>
      </c>
      <c r="F43" s="178">
        <f>('New Data'!F43-'New Data'!F42)/('New Data'!$A43-'New Data'!$A42)</f>
        <v>664</v>
      </c>
      <c r="G43" s="178">
        <f>('New Data'!G43-'New Data'!G42)/('New Data'!$A43-'New Data'!$A42)</f>
        <v>0</v>
      </c>
      <c r="H43" s="178">
        <f>('New Data'!H43-'New Data'!H42)/('New Data'!$A43-'New Data'!$A42)</f>
        <v>0</v>
      </c>
      <c r="I43" s="178">
        <f>('New Data'!I43-'New Data'!I42)/('New Data'!$A43-'New Data'!$A42)</f>
        <v>0</v>
      </c>
      <c r="J43" s="178">
        <f>('New Data'!J43-'New Data'!J42)/('New Data'!$A43-'New Data'!$A42)</f>
        <v>8956</v>
      </c>
      <c r="K43" s="178">
        <f>('New Data'!K43-'New Data'!K42)/('New Data'!$A43-'New Data'!$A42)</f>
        <v>0</v>
      </c>
      <c r="L43" s="178">
        <f>('New Data'!L43-'New Data'!L42)/('New Data'!$A43-'New Data'!$A42)</f>
        <v>7778</v>
      </c>
      <c r="M43" s="178">
        <f>('New Data'!M43-'New Data'!M42)/('New Data'!$A43-'New Data'!$A42)</f>
        <v>0</v>
      </c>
      <c r="N43" s="178">
        <f>('New Data'!N43-'New Data'!N42)/('New Data'!$A43-'New Data'!$A42)</f>
        <v>0</v>
      </c>
      <c r="O43" s="178">
        <f>('New Data'!O43-'New Data'!O42)/('New Data'!$A43-'New Data'!$A42)</f>
        <v>0</v>
      </c>
      <c r="P43" s="178">
        <f>('New Data'!P43-'New Data'!P42)/('New Data'!$A43-'New Data'!$A42)</f>
        <v>0</v>
      </c>
      <c r="Q43" s="178">
        <f>('New Data'!Q43-'New Data'!Q42)/('New Data'!$A43-'New Data'!$A42)</f>
        <v>0</v>
      </c>
      <c r="R43" s="178">
        <f>('New Data'!R43-'New Data'!R42)/('New Data'!$A43-'New Data'!$A42)</f>
        <v>0</v>
      </c>
      <c r="S43" s="178">
        <f>('New Data'!S43-'New Data'!S42)/('New Data'!$A43-'New Data'!$A42)</f>
        <v>0</v>
      </c>
      <c r="T43" s="178">
        <f>('New Data'!T43-'New Data'!T42)/('New Data'!$A43-'New Data'!$A42)</f>
        <v>0</v>
      </c>
      <c r="U43" s="178">
        <f>('New Data'!U43-'New Data'!U42)/('New Data'!$A43-'New Data'!$A42)</f>
        <v>0</v>
      </c>
      <c r="V43" s="178">
        <f>('New Data'!V43-'New Data'!V42)/('New Data'!$A43-'New Data'!$A42)</f>
        <v>0</v>
      </c>
      <c r="W43" s="178">
        <f>('New Data'!W43-'New Data'!W42)/('New Data'!$A43-'New Data'!$A42)</f>
        <v>0</v>
      </c>
      <c r="X43" s="337"/>
      <c r="Y43" s="337"/>
      <c r="Z43" s="337"/>
      <c r="AA43" s="337"/>
      <c r="AB43" s="337"/>
      <c r="AC43" s="337"/>
      <c r="AD43" s="337"/>
      <c r="AE43" s="337"/>
      <c r="AF43" s="178">
        <f t="shared" si="1"/>
        <v>28501</v>
      </c>
    </row>
    <row r="44" spans="1:32" hidden="1" x14ac:dyDescent="0.3">
      <c r="A44" s="112">
        <f>'New Data'!A44</f>
        <v>45682</v>
      </c>
      <c r="B44" s="178">
        <f>('New Data'!B44-'New Data'!B43)/('New Data'!$A44-'New Data'!$A43)</f>
        <v>7935</v>
      </c>
      <c r="C44" s="178">
        <f>('New Data'!C44-'New Data'!C43)/('New Data'!$A44-'New Data'!$A43)</f>
        <v>0</v>
      </c>
      <c r="D44" s="178">
        <f>('New Data'!D44-'New Data'!D43)/('New Data'!$A44-'New Data'!$A43)</f>
        <v>2082</v>
      </c>
      <c r="E44" s="178">
        <f>('New Data'!E44-'New Data'!E43)/('New Data'!$A44-'New Data'!$A43)</f>
        <v>0</v>
      </c>
      <c r="F44" s="178">
        <f>('New Data'!F44-'New Data'!F43)/('New Data'!$A44-'New Data'!$A43)</f>
        <v>1743</v>
      </c>
      <c r="G44" s="178">
        <f>('New Data'!G44-'New Data'!G43)/('New Data'!$A44-'New Data'!$A43)</f>
        <v>0</v>
      </c>
      <c r="H44" s="178">
        <f>('New Data'!H44-'New Data'!H43)/('New Data'!$A44-'New Data'!$A43)</f>
        <v>0</v>
      </c>
      <c r="I44" s="178">
        <f>('New Data'!I44-'New Data'!I43)/('New Data'!$A44-'New Data'!$A43)</f>
        <v>0</v>
      </c>
      <c r="J44" s="178">
        <f>('New Data'!J44-'New Data'!J43)/('New Data'!$A44-'New Data'!$A43)</f>
        <v>10457</v>
      </c>
      <c r="K44" s="178">
        <f>('New Data'!K44-'New Data'!K43)/('New Data'!$A44-'New Data'!$A43)</f>
        <v>5069</v>
      </c>
      <c r="L44" s="178">
        <f>('New Data'!L44-'New Data'!L43)/('New Data'!$A44-'New Data'!$A43)</f>
        <v>9485</v>
      </c>
      <c r="M44" s="178">
        <f>('New Data'!M44-'New Data'!M43)/('New Data'!$A44-'New Data'!$A43)</f>
        <v>8918</v>
      </c>
      <c r="N44" s="178">
        <f>('New Data'!N44-'New Data'!N43)/('New Data'!$A44-'New Data'!$A43)</f>
        <v>9170</v>
      </c>
      <c r="O44" s="178">
        <f>('New Data'!O44-'New Data'!O43)/('New Data'!$A44-'New Data'!$A43)</f>
        <v>3409</v>
      </c>
      <c r="P44" s="178">
        <f>('New Data'!P44-'New Data'!P43)/('New Data'!$A44-'New Data'!$A43)</f>
        <v>0</v>
      </c>
      <c r="Q44" s="178">
        <f>('New Data'!Q44-'New Data'!Q43)/('New Data'!$A44-'New Data'!$A43)</f>
        <v>0</v>
      </c>
      <c r="R44" s="178">
        <f>('New Data'!R44-'New Data'!R43)/('New Data'!$A44-'New Data'!$A43)</f>
        <v>0</v>
      </c>
      <c r="S44" s="178">
        <f>('New Data'!S44-'New Data'!S43)/('New Data'!$A44-'New Data'!$A43)</f>
        <v>0</v>
      </c>
      <c r="T44" s="178">
        <f>('New Data'!T44-'New Data'!T43)/('New Data'!$A44-'New Data'!$A43)</f>
        <v>0</v>
      </c>
      <c r="U44" s="178">
        <f>('New Data'!U44-'New Data'!U43)/('New Data'!$A44-'New Data'!$A43)</f>
        <v>0</v>
      </c>
      <c r="V44" s="178">
        <f>('New Data'!V44-'New Data'!V43)/('New Data'!$A44-'New Data'!$A43)</f>
        <v>0</v>
      </c>
      <c r="W44" s="178">
        <f>('New Data'!W44-'New Data'!W43)/('New Data'!$A44-'New Data'!$A43)</f>
        <v>0</v>
      </c>
      <c r="X44" s="337"/>
      <c r="Y44" s="337"/>
      <c r="Z44" s="337"/>
      <c r="AA44" s="337"/>
      <c r="AB44" s="337"/>
      <c r="AC44" s="337"/>
      <c r="AD44" s="337"/>
      <c r="AE44" s="337"/>
      <c r="AF44" s="178">
        <f t="shared" si="1"/>
        <v>58268</v>
      </c>
    </row>
    <row r="45" spans="1:32" hidden="1" x14ac:dyDescent="0.3">
      <c r="A45" s="112">
        <f>'New Data'!A45</f>
        <v>45683</v>
      </c>
      <c r="B45" s="178">
        <f>('New Data'!B45-'New Data'!B44)/('New Data'!$A45-'New Data'!$A44)</f>
        <v>7140</v>
      </c>
      <c r="C45" s="178">
        <f>('New Data'!C45-'New Data'!C44)/('New Data'!$A45-'New Data'!$A44)</f>
        <v>0</v>
      </c>
      <c r="D45" s="178">
        <f>('New Data'!D45-'New Data'!D44)/('New Data'!$A45-'New Data'!$A44)</f>
        <v>1198</v>
      </c>
      <c r="E45" s="178">
        <f>('New Data'!E45-'New Data'!E44)/('New Data'!$A45-'New Data'!$A44)</f>
        <v>0</v>
      </c>
      <c r="F45" s="178">
        <f>('New Data'!F45-'New Data'!F44)/('New Data'!$A45-'New Data'!$A44)</f>
        <v>1755</v>
      </c>
      <c r="G45" s="178">
        <f>('New Data'!G45-'New Data'!G44)/('New Data'!$A45-'New Data'!$A44)</f>
        <v>0</v>
      </c>
      <c r="H45" s="178">
        <f>('New Data'!H45-'New Data'!H44)/('New Data'!$A45-'New Data'!$A44)</f>
        <v>0</v>
      </c>
      <c r="I45" s="178">
        <f>('New Data'!I45-'New Data'!I44)/('New Data'!$A45-'New Data'!$A44)</f>
        <v>0</v>
      </c>
      <c r="J45" s="178">
        <f>('New Data'!J45-'New Data'!J44)/('New Data'!$A45-'New Data'!$A44)</f>
        <v>7087</v>
      </c>
      <c r="K45" s="178">
        <f>('New Data'!K45-'New Data'!K44)/('New Data'!$A45-'New Data'!$A44)</f>
        <v>0</v>
      </c>
      <c r="L45" s="178">
        <f>('New Data'!L45-'New Data'!L44)/('New Data'!$A45-'New Data'!$A44)</f>
        <v>8235</v>
      </c>
      <c r="M45" s="178">
        <f>('New Data'!M45-'New Data'!M44)/('New Data'!$A45-'New Data'!$A44)</f>
        <v>0</v>
      </c>
      <c r="N45" s="178">
        <f>('New Data'!N45-'New Data'!N44)/('New Data'!$A45-'New Data'!$A44)</f>
        <v>0</v>
      </c>
      <c r="O45" s="178">
        <f>('New Data'!O45-'New Data'!O44)/('New Data'!$A45-'New Data'!$A44)</f>
        <v>0</v>
      </c>
      <c r="P45" s="178">
        <f>('New Data'!P45-'New Data'!P44)/('New Data'!$A45-'New Data'!$A44)</f>
        <v>0</v>
      </c>
      <c r="Q45" s="178">
        <f>('New Data'!Q45-'New Data'!Q44)/('New Data'!$A45-'New Data'!$A44)</f>
        <v>0</v>
      </c>
      <c r="R45" s="178">
        <f>('New Data'!R45-'New Data'!R44)/('New Data'!$A45-'New Data'!$A44)</f>
        <v>0</v>
      </c>
      <c r="S45" s="178">
        <f>('New Data'!S45-'New Data'!S44)/('New Data'!$A45-'New Data'!$A44)</f>
        <v>0</v>
      </c>
      <c r="T45" s="178">
        <f>('New Data'!T45-'New Data'!T44)/('New Data'!$A45-'New Data'!$A44)</f>
        <v>0</v>
      </c>
      <c r="U45" s="178">
        <f>('New Data'!U45-'New Data'!U44)/('New Data'!$A45-'New Data'!$A44)</f>
        <v>0</v>
      </c>
      <c r="V45" s="178">
        <f>('New Data'!V45-'New Data'!V44)/('New Data'!$A45-'New Data'!$A44)</f>
        <v>0</v>
      </c>
      <c r="W45" s="178">
        <f>('New Data'!W45-'New Data'!W44)/('New Data'!$A45-'New Data'!$A44)</f>
        <v>0</v>
      </c>
      <c r="X45" s="337"/>
      <c r="Y45" s="337"/>
      <c r="Z45" s="337"/>
      <c r="AA45" s="337"/>
      <c r="AB45" s="337"/>
      <c r="AC45" s="337"/>
      <c r="AD45" s="337"/>
      <c r="AE45" s="337"/>
      <c r="AF45" s="178">
        <f t="shared" si="1"/>
        <v>25415</v>
      </c>
    </row>
    <row r="46" spans="1:32" hidden="1" x14ac:dyDescent="0.3">
      <c r="A46" s="112">
        <f>'New Data'!A46</f>
        <v>45684</v>
      </c>
      <c r="B46" s="178">
        <f>('New Data'!B46-'New Data'!B45)/('New Data'!$A46-'New Data'!$A45)</f>
        <v>1324</v>
      </c>
      <c r="C46" s="178">
        <f>('New Data'!C46-'New Data'!C45)/('New Data'!$A46-'New Data'!$A45)</f>
        <v>0</v>
      </c>
      <c r="D46" s="178">
        <f>('New Data'!D46-'New Data'!D45)/('New Data'!$A46-'New Data'!$A45)</f>
        <v>2510</v>
      </c>
      <c r="E46" s="178">
        <f>('New Data'!E46-'New Data'!E45)/('New Data'!$A46-'New Data'!$A45)</f>
        <v>0</v>
      </c>
      <c r="F46" s="178">
        <f>('New Data'!F46-'New Data'!F45)/('New Data'!$A46-'New Data'!$A45)</f>
        <v>1246</v>
      </c>
      <c r="G46" s="178">
        <f>('New Data'!G46-'New Data'!G45)/('New Data'!$A46-'New Data'!$A45)</f>
        <v>0</v>
      </c>
      <c r="H46" s="178">
        <f>('New Data'!H46-'New Data'!H45)/('New Data'!$A46-'New Data'!$A45)</f>
        <v>0</v>
      </c>
      <c r="I46" s="178">
        <f>('New Data'!I46-'New Data'!I45)/('New Data'!$A46-'New Data'!$A45)</f>
        <v>0</v>
      </c>
      <c r="J46" s="178">
        <f>('New Data'!J46-'New Data'!J45)/('New Data'!$A46-'New Data'!$A45)</f>
        <v>1519</v>
      </c>
      <c r="K46" s="178">
        <f>('New Data'!K46-'New Data'!K45)/('New Data'!$A46-'New Data'!$A45)</f>
        <v>319</v>
      </c>
      <c r="L46" s="178">
        <f>('New Data'!L46-'New Data'!L45)/('New Data'!$A46-'New Data'!$A45)</f>
        <v>1035</v>
      </c>
      <c r="M46" s="178">
        <f>('New Data'!M46-'New Data'!M45)/('New Data'!$A46-'New Data'!$A45)</f>
        <v>13544</v>
      </c>
      <c r="N46" s="178">
        <f>('New Data'!N46-'New Data'!N45)/('New Data'!$A46-'New Data'!$A45)</f>
        <v>14331</v>
      </c>
      <c r="O46" s="178">
        <f>('New Data'!O46-'New Data'!O45)/('New Data'!$A46-'New Data'!$A45)</f>
        <v>132</v>
      </c>
      <c r="P46" s="178">
        <f>('New Data'!P46-'New Data'!P45)/('New Data'!$A46-'New Data'!$A45)</f>
        <v>0</v>
      </c>
      <c r="Q46" s="178">
        <f>('New Data'!Q46-'New Data'!Q45)/('New Data'!$A46-'New Data'!$A45)</f>
        <v>0</v>
      </c>
      <c r="R46" s="178">
        <f>('New Data'!R46-'New Data'!R45)/('New Data'!$A46-'New Data'!$A45)</f>
        <v>0</v>
      </c>
      <c r="S46" s="178">
        <f>('New Data'!S46-'New Data'!S45)/('New Data'!$A46-'New Data'!$A45)</f>
        <v>0</v>
      </c>
      <c r="T46" s="178">
        <f>('New Data'!T46-'New Data'!T45)/('New Data'!$A46-'New Data'!$A45)</f>
        <v>0</v>
      </c>
      <c r="U46" s="178">
        <f>('New Data'!U46-'New Data'!U45)/('New Data'!$A46-'New Data'!$A45)</f>
        <v>0</v>
      </c>
      <c r="V46" s="178">
        <f>('New Data'!V46-'New Data'!V45)/('New Data'!$A46-'New Data'!$A45)</f>
        <v>0</v>
      </c>
      <c r="W46" s="178">
        <f>('New Data'!W46-'New Data'!W45)/('New Data'!$A46-'New Data'!$A45)</f>
        <v>0</v>
      </c>
      <c r="X46" s="337"/>
      <c r="Y46" s="337"/>
      <c r="Z46" s="337"/>
      <c r="AA46" s="337"/>
      <c r="AB46" s="337"/>
      <c r="AC46" s="337"/>
      <c r="AD46" s="337"/>
      <c r="AE46" s="337"/>
      <c r="AF46" s="178">
        <f t="shared" si="1"/>
        <v>35960</v>
      </c>
    </row>
    <row r="47" spans="1:32" hidden="1" x14ac:dyDescent="0.3">
      <c r="A47" s="112">
        <f>'New Data'!A47</f>
        <v>45685</v>
      </c>
      <c r="B47" s="178">
        <f>('New Data'!B47-'New Data'!B46)/('New Data'!$A47-'New Data'!$A46)</f>
        <v>12708</v>
      </c>
      <c r="C47" s="178">
        <f>('New Data'!C47-'New Data'!C46)/('New Data'!$A47-'New Data'!$A46)</f>
        <v>0</v>
      </c>
      <c r="D47" s="178">
        <f>('New Data'!D47-'New Data'!D46)/('New Data'!$A47-'New Data'!$A46)</f>
        <v>2510</v>
      </c>
      <c r="E47" s="178">
        <f>('New Data'!E47-'New Data'!E46)/('New Data'!$A47-'New Data'!$A46)</f>
        <v>0</v>
      </c>
      <c r="F47" s="178">
        <f>('New Data'!F47-'New Data'!F46)/('New Data'!$A47-'New Data'!$A46)</f>
        <v>1751</v>
      </c>
      <c r="G47" s="178">
        <f>('New Data'!G47-'New Data'!G46)/('New Data'!$A47-'New Data'!$A46)</f>
        <v>0</v>
      </c>
      <c r="H47" s="178">
        <f>('New Data'!H47-'New Data'!H46)/('New Data'!$A47-'New Data'!$A46)</f>
        <v>0</v>
      </c>
      <c r="I47" s="178">
        <f>('New Data'!I47-'New Data'!I46)/('New Data'!$A47-'New Data'!$A46)</f>
        <v>0</v>
      </c>
      <c r="J47" s="178">
        <f>('New Data'!J47-'New Data'!J46)/('New Data'!$A47-'New Data'!$A46)</f>
        <v>5267</v>
      </c>
      <c r="K47" s="178">
        <f>('New Data'!K47-'New Data'!K46)/('New Data'!$A47-'New Data'!$A46)</f>
        <v>18419</v>
      </c>
      <c r="L47" s="178">
        <f>('New Data'!L47-'New Data'!L46)/('New Data'!$A47-'New Data'!$A46)</f>
        <v>7647</v>
      </c>
      <c r="M47" s="178">
        <f>('New Data'!M47-'New Data'!M46)/('New Data'!$A47-'New Data'!$A46)</f>
        <v>17083</v>
      </c>
      <c r="N47" s="178">
        <f>('New Data'!N47-'New Data'!N46)/('New Data'!$A47-'New Data'!$A46)</f>
        <v>18196</v>
      </c>
      <c r="O47" s="178">
        <f>('New Data'!O47-'New Data'!O46)/('New Data'!$A47-'New Data'!$A46)</f>
        <v>7111</v>
      </c>
      <c r="P47" s="178">
        <f>('New Data'!P47-'New Data'!P46)/('New Data'!$A47-'New Data'!$A46)</f>
        <v>0</v>
      </c>
      <c r="Q47" s="178">
        <f>('New Data'!Q47-'New Data'!Q46)/('New Data'!$A47-'New Data'!$A46)</f>
        <v>0</v>
      </c>
      <c r="R47" s="178">
        <f>('New Data'!R47-'New Data'!R46)/('New Data'!$A47-'New Data'!$A46)</f>
        <v>0</v>
      </c>
      <c r="S47" s="178">
        <f>('New Data'!S47-'New Data'!S46)/('New Data'!$A47-'New Data'!$A46)</f>
        <v>0</v>
      </c>
      <c r="T47" s="178">
        <f>('New Data'!T47-'New Data'!T46)/('New Data'!$A47-'New Data'!$A46)</f>
        <v>0</v>
      </c>
      <c r="U47" s="178">
        <f>('New Data'!U47-'New Data'!U46)/('New Data'!$A47-'New Data'!$A46)</f>
        <v>0</v>
      </c>
      <c r="V47" s="178">
        <f>('New Data'!V47-'New Data'!V46)/('New Data'!$A47-'New Data'!$A46)</f>
        <v>0</v>
      </c>
      <c r="W47" s="178">
        <f>('New Data'!W47-'New Data'!W46)/('New Data'!$A47-'New Data'!$A46)</f>
        <v>0</v>
      </c>
      <c r="X47" s="337"/>
      <c r="Y47" s="337"/>
      <c r="Z47" s="337"/>
      <c r="AA47" s="337"/>
      <c r="AB47" s="337"/>
      <c r="AC47" s="337"/>
      <c r="AD47" s="337"/>
      <c r="AE47" s="337"/>
      <c r="AF47" s="178">
        <f t="shared" si="1"/>
        <v>90692</v>
      </c>
    </row>
    <row r="48" spans="1:32" hidden="1" x14ac:dyDescent="0.3">
      <c r="A48" s="112">
        <f>'New Data'!A48</f>
        <v>45686</v>
      </c>
      <c r="B48" s="178">
        <f>('New Data'!B48-'New Data'!B47)/('New Data'!$A48-'New Data'!$A47)</f>
        <v>12308</v>
      </c>
      <c r="C48" s="178">
        <f>('New Data'!C48-'New Data'!C47)/('New Data'!$A48-'New Data'!$A47)</f>
        <v>0</v>
      </c>
      <c r="D48" s="178">
        <f>('New Data'!D48-'New Data'!D47)/('New Data'!$A48-'New Data'!$A47)</f>
        <v>1540</v>
      </c>
      <c r="E48" s="178">
        <f>('New Data'!E48-'New Data'!E47)/('New Data'!$A48-'New Data'!$A47)</f>
        <v>0</v>
      </c>
      <c r="F48" s="178">
        <f>('New Data'!F48-'New Data'!F47)/('New Data'!$A48-'New Data'!$A47)</f>
        <v>1772</v>
      </c>
      <c r="G48" s="178">
        <f>('New Data'!G48-'New Data'!G47)/('New Data'!$A48-'New Data'!$A47)</f>
        <v>0</v>
      </c>
      <c r="H48" s="178">
        <f>('New Data'!H48-'New Data'!H47)/('New Data'!$A48-'New Data'!$A47)</f>
        <v>0</v>
      </c>
      <c r="I48" s="178">
        <f>('New Data'!I48-'New Data'!I47)/('New Data'!$A48-'New Data'!$A47)</f>
        <v>0</v>
      </c>
      <c r="J48" s="178">
        <f>('New Data'!J48-'New Data'!J47)/('New Data'!$A48-'New Data'!$A47)</f>
        <v>6924</v>
      </c>
      <c r="K48" s="178">
        <f>('New Data'!K48-'New Data'!K47)/('New Data'!$A48-'New Data'!$A47)</f>
        <v>0</v>
      </c>
      <c r="L48" s="178">
        <f>('New Data'!L48-'New Data'!L47)/('New Data'!$A48-'New Data'!$A47)</f>
        <v>12979</v>
      </c>
      <c r="M48" s="178">
        <f>('New Data'!M48-'New Data'!M47)/('New Data'!$A48-'New Data'!$A47)</f>
        <v>16477</v>
      </c>
      <c r="N48" s="178">
        <f>('New Data'!N48-'New Data'!N47)/('New Data'!$A48-'New Data'!$A47)</f>
        <v>16095</v>
      </c>
      <c r="O48" s="178">
        <f>('New Data'!O48-'New Data'!O47)/('New Data'!$A48-'New Data'!$A47)</f>
        <v>6417</v>
      </c>
      <c r="P48" s="178">
        <f>('New Data'!P48-'New Data'!P47)/('New Data'!$A48-'New Data'!$A47)</f>
        <v>0</v>
      </c>
      <c r="Q48" s="178">
        <f>('New Data'!Q48-'New Data'!Q47)/('New Data'!$A48-'New Data'!$A47)</f>
        <v>0</v>
      </c>
      <c r="R48" s="178">
        <f>('New Data'!R48-'New Data'!R47)/('New Data'!$A48-'New Data'!$A47)</f>
        <v>0</v>
      </c>
      <c r="S48" s="178">
        <f>('New Data'!S48-'New Data'!S47)/('New Data'!$A48-'New Data'!$A47)</f>
        <v>0</v>
      </c>
      <c r="T48" s="178">
        <f>('New Data'!T48-'New Data'!T47)/('New Data'!$A48-'New Data'!$A47)</f>
        <v>0</v>
      </c>
      <c r="U48" s="178">
        <f>('New Data'!U48-'New Data'!U47)/('New Data'!$A48-'New Data'!$A47)</f>
        <v>0</v>
      </c>
      <c r="V48" s="178">
        <f>('New Data'!V48-'New Data'!V47)/('New Data'!$A48-'New Data'!$A47)</f>
        <v>0</v>
      </c>
      <c r="W48" s="178">
        <f>('New Data'!W48-'New Data'!W47)/('New Data'!$A48-'New Data'!$A47)</f>
        <v>0</v>
      </c>
      <c r="X48" s="337"/>
      <c r="Y48" s="337"/>
      <c r="Z48" s="337"/>
      <c r="AA48" s="337"/>
      <c r="AB48" s="337"/>
      <c r="AC48" s="337"/>
      <c r="AD48" s="337"/>
      <c r="AE48" s="337"/>
      <c r="AF48" s="178">
        <f t="shared" si="1"/>
        <v>74512</v>
      </c>
    </row>
    <row r="49" spans="1:32" hidden="1" x14ac:dyDescent="0.3">
      <c r="A49" s="112">
        <f>'New Data'!A49</f>
        <v>45687</v>
      </c>
      <c r="B49" s="178">
        <f>('New Data'!B49-'New Data'!B48)/('New Data'!$A49-'New Data'!$A48)</f>
        <v>12599</v>
      </c>
      <c r="C49" s="178">
        <f>('New Data'!C49-'New Data'!C48)/('New Data'!$A49-'New Data'!$A48)</f>
        <v>0</v>
      </c>
      <c r="D49" s="178">
        <f>('New Data'!D49-'New Data'!D48)/('New Data'!$A49-'New Data'!$A48)</f>
        <v>10</v>
      </c>
      <c r="E49" s="178">
        <f>('New Data'!E49-'New Data'!E48)/('New Data'!$A49-'New Data'!$A48)</f>
        <v>0</v>
      </c>
      <c r="F49" s="178">
        <f>('New Data'!F49-'New Data'!F48)/('New Data'!$A49-'New Data'!$A48)</f>
        <v>970</v>
      </c>
      <c r="G49" s="178">
        <f>('New Data'!G49-'New Data'!G48)/('New Data'!$A49-'New Data'!$A48)</f>
        <v>0</v>
      </c>
      <c r="H49" s="178">
        <f>('New Data'!H49-'New Data'!H48)/('New Data'!$A49-'New Data'!$A48)</f>
        <v>0</v>
      </c>
      <c r="I49" s="178">
        <f>('New Data'!I49-'New Data'!I48)/('New Data'!$A49-'New Data'!$A48)</f>
        <v>0</v>
      </c>
      <c r="J49" s="178">
        <f>('New Data'!J49-'New Data'!J48)/('New Data'!$A49-'New Data'!$A48)</f>
        <v>5910</v>
      </c>
      <c r="K49" s="178">
        <f>('New Data'!K49-'New Data'!K48)/('New Data'!$A49-'New Data'!$A48)</f>
        <v>0</v>
      </c>
      <c r="L49" s="178">
        <f>('New Data'!L49-'New Data'!L48)/('New Data'!$A49-'New Data'!$A48)</f>
        <v>12006</v>
      </c>
      <c r="M49" s="178">
        <f>('New Data'!M49-'New Data'!M48)/('New Data'!$A49-'New Data'!$A48)</f>
        <v>16972</v>
      </c>
      <c r="N49" s="178">
        <f>('New Data'!N49-'New Data'!N48)/('New Data'!$A49-'New Data'!$A48)</f>
        <v>17420</v>
      </c>
      <c r="O49" s="178">
        <f>('New Data'!O49-'New Data'!O48)/('New Data'!$A49-'New Data'!$A48)</f>
        <v>7366</v>
      </c>
      <c r="P49" s="178">
        <f>('New Data'!P49-'New Data'!P48)/('New Data'!$A49-'New Data'!$A48)</f>
        <v>0</v>
      </c>
      <c r="Q49" s="178">
        <f>('New Data'!Q49-'New Data'!Q48)/('New Data'!$A49-'New Data'!$A48)</f>
        <v>0</v>
      </c>
      <c r="R49" s="178">
        <f>('New Data'!R49-'New Data'!R48)/('New Data'!$A49-'New Data'!$A48)</f>
        <v>0</v>
      </c>
      <c r="S49" s="178">
        <f>('New Data'!S49-'New Data'!S48)/('New Data'!$A49-'New Data'!$A48)</f>
        <v>0</v>
      </c>
      <c r="T49" s="178">
        <f>('New Data'!T49-'New Data'!T48)/('New Data'!$A49-'New Data'!$A48)</f>
        <v>0</v>
      </c>
      <c r="U49" s="178">
        <f>('New Data'!U49-'New Data'!U48)/('New Data'!$A49-'New Data'!$A48)</f>
        <v>0</v>
      </c>
      <c r="V49" s="178">
        <f>('New Data'!V49-'New Data'!V48)/('New Data'!$A49-'New Data'!$A48)</f>
        <v>0</v>
      </c>
      <c r="W49" s="178">
        <f>('New Data'!W49-'New Data'!W48)/('New Data'!$A49-'New Data'!$A48)</f>
        <v>0</v>
      </c>
      <c r="X49" s="337"/>
      <c r="Y49" s="337"/>
      <c r="Z49" s="337"/>
      <c r="AA49" s="337"/>
      <c r="AB49" s="337"/>
      <c r="AC49" s="337"/>
      <c r="AD49" s="337"/>
      <c r="AE49" s="337"/>
      <c r="AF49" s="178">
        <f t="shared" si="1"/>
        <v>73253</v>
      </c>
    </row>
    <row r="50" spans="1:32" hidden="1" x14ac:dyDescent="0.3">
      <c r="A50" s="112">
        <f>'New Data'!A50</f>
        <v>45688</v>
      </c>
      <c r="B50" s="178">
        <f>('New Data'!B50-'New Data'!B49)/('New Data'!$A50-'New Data'!$A49)</f>
        <v>12020</v>
      </c>
      <c r="C50" s="178">
        <f>('New Data'!C50-'New Data'!C49)/('New Data'!$A50-'New Data'!$A49)</f>
        <v>0</v>
      </c>
      <c r="D50" s="178">
        <f>('New Data'!D50-'New Data'!D49)/('New Data'!$A50-'New Data'!$A49)</f>
        <v>0</v>
      </c>
      <c r="E50" s="178">
        <f>('New Data'!E50-'New Data'!E49)/('New Data'!$A50-'New Data'!$A49)</f>
        <v>0</v>
      </c>
      <c r="F50" s="178">
        <f>('New Data'!F50-'New Data'!F49)/('New Data'!$A50-'New Data'!$A49)</f>
        <v>0</v>
      </c>
      <c r="G50" s="178">
        <f>('New Data'!G50-'New Data'!G49)/('New Data'!$A50-'New Data'!$A49)</f>
        <v>0</v>
      </c>
      <c r="H50" s="178">
        <f>('New Data'!H50-'New Data'!H49)/('New Data'!$A50-'New Data'!$A49)</f>
        <v>0</v>
      </c>
      <c r="I50" s="178">
        <f>('New Data'!I50-'New Data'!I49)/('New Data'!$A50-'New Data'!$A49)</f>
        <v>0</v>
      </c>
      <c r="J50" s="178">
        <f>('New Data'!J50-'New Data'!J49)/('New Data'!$A50-'New Data'!$A49)</f>
        <v>3018</v>
      </c>
      <c r="K50" s="178">
        <f>('New Data'!K50-'New Data'!K49)/('New Data'!$A50-'New Data'!$A49)</f>
        <v>10911</v>
      </c>
      <c r="L50" s="178">
        <f>('New Data'!L50-'New Data'!L49)/('New Data'!$A50-'New Data'!$A49)</f>
        <v>11314</v>
      </c>
      <c r="M50" s="178">
        <f>('New Data'!M50-'New Data'!M49)/('New Data'!$A50-'New Data'!$A49)</f>
        <v>16668</v>
      </c>
      <c r="N50" s="178">
        <f>('New Data'!N50-'New Data'!N49)/('New Data'!$A50-'New Data'!$A49)</f>
        <v>16956</v>
      </c>
      <c r="O50" s="178">
        <f>('New Data'!O50-'New Data'!O49)/('New Data'!$A50-'New Data'!$A49)</f>
        <v>6752</v>
      </c>
      <c r="P50" s="178">
        <f>('New Data'!P50-'New Data'!P49)/('New Data'!$A50-'New Data'!$A49)</f>
        <v>0</v>
      </c>
      <c r="Q50" s="178">
        <f>('New Data'!Q50-'New Data'!Q49)/('New Data'!$A50-'New Data'!$A49)</f>
        <v>0</v>
      </c>
      <c r="R50" s="178">
        <f>('New Data'!R50-'New Data'!R49)/('New Data'!$A50-'New Data'!$A49)</f>
        <v>0</v>
      </c>
      <c r="S50" s="178">
        <f>('New Data'!S50-'New Data'!S49)/('New Data'!$A50-'New Data'!$A49)</f>
        <v>0</v>
      </c>
      <c r="T50" s="178">
        <f>('New Data'!T50-'New Data'!T49)/('New Data'!$A50-'New Data'!$A49)</f>
        <v>0</v>
      </c>
      <c r="U50" s="178">
        <f>('New Data'!U50-'New Data'!U49)/('New Data'!$A50-'New Data'!$A49)</f>
        <v>0</v>
      </c>
      <c r="V50" s="178">
        <f>('New Data'!V50-'New Data'!V49)/('New Data'!$A50-'New Data'!$A49)</f>
        <v>0</v>
      </c>
      <c r="W50" s="178">
        <f>('New Data'!W50-'New Data'!W49)/('New Data'!$A50-'New Data'!$A49)</f>
        <v>0</v>
      </c>
      <c r="X50" s="337"/>
      <c r="Y50" s="337"/>
      <c r="Z50" s="337"/>
      <c r="AA50" s="337"/>
      <c r="AB50" s="337"/>
      <c r="AC50" s="337"/>
      <c r="AD50" s="337"/>
      <c r="AE50" s="337"/>
      <c r="AF50" s="178">
        <f t="shared" si="1"/>
        <v>77639</v>
      </c>
    </row>
    <row r="51" spans="1:32" hidden="1" x14ac:dyDescent="0.3">
      <c r="A51" s="112">
        <f>'New Data'!A51</f>
        <v>45689</v>
      </c>
      <c r="B51" s="178">
        <f>('New Data'!B51-'New Data'!B50)/('New Data'!$A51-'New Data'!$A50)</f>
        <v>11785</v>
      </c>
      <c r="C51" s="178">
        <f>('New Data'!C51-'New Data'!C50)/('New Data'!$A51-'New Data'!$A50)</f>
        <v>0</v>
      </c>
      <c r="D51" s="178">
        <f>('New Data'!D51-'New Data'!D50)/('New Data'!$A51-'New Data'!$A50)</f>
        <v>692</v>
      </c>
      <c r="E51" s="178">
        <f>('New Data'!E51-'New Data'!E50)/('New Data'!$A51-'New Data'!$A50)</f>
        <v>0</v>
      </c>
      <c r="F51" s="178">
        <f>('New Data'!F51-'New Data'!F50)/('New Data'!$A51-'New Data'!$A50)</f>
        <v>34</v>
      </c>
      <c r="G51" s="178">
        <f>('New Data'!G51-'New Data'!G50)/('New Data'!$A51-'New Data'!$A50)</f>
        <v>0</v>
      </c>
      <c r="H51" s="178">
        <f>('New Data'!H51-'New Data'!H50)/('New Data'!$A51-'New Data'!$A50)</f>
        <v>0</v>
      </c>
      <c r="I51" s="178">
        <f>('New Data'!I51-'New Data'!I50)/('New Data'!$A51-'New Data'!$A50)</f>
        <v>0</v>
      </c>
      <c r="J51" s="178">
        <f>('New Data'!J51-'New Data'!J50)/('New Data'!$A51-'New Data'!$A50)</f>
        <v>3010</v>
      </c>
      <c r="K51" s="178">
        <f>('New Data'!K51-'New Data'!K50)/('New Data'!$A51-'New Data'!$A50)</f>
        <v>17027</v>
      </c>
      <c r="L51" s="178">
        <f>('New Data'!L51-'New Data'!L50)/('New Data'!$A51-'New Data'!$A50)</f>
        <v>14201</v>
      </c>
      <c r="M51" s="178">
        <f>('New Data'!M51-'New Data'!M50)/('New Data'!$A51-'New Data'!$A50)</f>
        <v>15239</v>
      </c>
      <c r="N51" s="178">
        <f>('New Data'!N51-'New Data'!N50)/('New Data'!$A51-'New Data'!$A50)</f>
        <v>15139</v>
      </c>
      <c r="O51" s="178">
        <f>('New Data'!O51-'New Data'!O50)/('New Data'!$A51-'New Data'!$A50)</f>
        <v>6562</v>
      </c>
      <c r="P51" s="178">
        <f>('New Data'!P51-'New Data'!P50)/('New Data'!$A51-'New Data'!$A50)</f>
        <v>0</v>
      </c>
      <c r="Q51" s="178">
        <f>('New Data'!Q51-'New Data'!Q50)/('New Data'!$A51-'New Data'!$A50)</f>
        <v>0</v>
      </c>
      <c r="R51" s="178">
        <f>('New Data'!R51-'New Data'!R50)/('New Data'!$A51-'New Data'!$A50)</f>
        <v>0</v>
      </c>
      <c r="S51" s="178">
        <f>('New Data'!S51-'New Data'!S50)/('New Data'!$A51-'New Data'!$A50)</f>
        <v>0</v>
      </c>
      <c r="T51" s="178">
        <f>('New Data'!T51-'New Data'!T50)/('New Data'!$A51-'New Data'!$A50)</f>
        <v>0</v>
      </c>
      <c r="U51" s="178">
        <f>('New Data'!U51-'New Data'!U50)/('New Data'!$A51-'New Data'!$A50)</f>
        <v>0</v>
      </c>
      <c r="V51" s="178">
        <f>('New Data'!V51-'New Data'!V50)/('New Data'!$A51-'New Data'!$A50)</f>
        <v>0</v>
      </c>
      <c r="W51" s="178">
        <f>('New Data'!W51-'New Data'!W50)/('New Data'!$A51-'New Data'!$A50)</f>
        <v>0</v>
      </c>
      <c r="X51" s="337"/>
      <c r="Y51" s="337"/>
      <c r="Z51" s="337"/>
      <c r="AA51" s="337"/>
      <c r="AB51" s="337"/>
      <c r="AC51" s="337"/>
      <c r="AD51" s="337"/>
      <c r="AE51" s="337"/>
      <c r="AF51" s="178">
        <f t="shared" si="1"/>
        <v>83689</v>
      </c>
    </row>
    <row r="52" spans="1:32" hidden="1" x14ac:dyDescent="0.3">
      <c r="A52" s="112">
        <f>'New Data'!A52</f>
        <v>45690</v>
      </c>
      <c r="B52" s="178">
        <f>('New Data'!B52-'New Data'!B51)/('New Data'!$A52-'New Data'!$A51)</f>
        <v>12197</v>
      </c>
      <c r="C52" s="178">
        <f>('New Data'!C52-'New Data'!C51)/('New Data'!$A52-'New Data'!$A51)</f>
        <v>0</v>
      </c>
      <c r="D52" s="178">
        <f>('New Data'!D52-'New Data'!D51)/('New Data'!$A52-'New Data'!$A51)</f>
        <v>788</v>
      </c>
      <c r="E52" s="178">
        <f>('New Data'!E52-'New Data'!E51)/('New Data'!$A52-'New Data'!$A51)</f>
        <v>0</v>
      </c>
      <c r="F52" s="178">
        <f>('New Data'!F52-'New Data'!F51)/('New Data'!$A52-'New Data'!$A51)</f>
        <v>2173</v>
      </c>
      <c r="G52" s="178">
        <f>('New Data'!G52-'New Data'!G51)/('New Data'!$A52-'New Data'!$A51)</f>
        <v>0</v>
      </c>
      <c r="H52" s="178">
        <f>('New Data'!H52-'New Data'!H51)/('New Data'!$A52-'New Data'!$A51)</f>
        <v>0</v>
      </c>
      <c r="I52" s="178">
        <f>('New Data'!I52-'New Data'!I51)/('New Data'!$A52-'New Data'!$A51)</f>
        <v>0</v>
      </c>
      <c r="J52" s="178">
        <f>('New Data'!J52-'New Data'!J51)/('New Data'!$A52-'New Data'!$A51)</f>
        <v>7326</v>
      </c>
      <c r="K52" s="178">
        <f>('New Data'!K52-'New Data'!K51)/('New Data'!$A52-'New Data'!$A51)</f>
        <v>10159</v>
      </c>
      <c r="L52" s="178">
        <f>('New Data'!L52-'New Data'!L51)/('New Data'!$A52-'New Data'!$A51)</f>
        <v>8857</v>
      </c>
      <c r="M52" s="178">
        <f>('New Data'!M52-'New Data'!M51)/('New Data'!$A52-'New Data'!$A51)</f>
        <v>8766</v>
      </c>
      <c r="N52" s="178">
        <f>('New Data'!N52-'New Data'!N51)/('New Data'!$A52-'New Data'!$A51)</f>
        <v>10425</v>
      </c>
      <c r="O52" s="178">
        <f>('New Data'!O52-'New Data'!O51)/('New Data'!$A52-'New Data'!$A51)</f>
        <v>0</v>
      </c>
      <c r="P52" s="178">
        <f>('New Data'!P52-'New Data'!P51)/('New Data'!$A52-'New Data'!$A51)</f>
        <v>0</v>
      </c>
      <c r="Q52" s="178">
        <f>('New Data'!Q52-'New Data'!Q51)/('New Data'!$A52-'New Data'!$A51)</f>
        <v>0</v>
      </c>
      <c r="R52" s="178">
        <f>('New Data'!R52-'New Data'!R51)/('New Data'!$A52-'New Data'!$A51)</f>
        <v>0</v>
      </c>
      <c r="S52" s="178">
        <f>('New Data'!S52-'New Data'!S51)/('New Data'!$A52-'New Data'!$A51)</f>
        <v>0</v>
      </c>
      <c r="T52" s="178">
        <f>('New Data'!T52-'New Data'!T51)/('New Data'!$A52-'New Data'!$A51)</f>
        <v>0</v>
      </c>
      <c r="U52" s="178">
        <f>('New Data'!U52-'New Data'!U51)/('New Data'!$A52-'New Data'!$A51)</f>
        <v>0</v>
      </c>
      <c r="V52" s="178">
        <f>('New Data'!V52-'New Data'!V51)/('New Data'!$A52-'New Data'!$A51)</f>
        <v>0</v>
      </c>
      <c r="W52" s="178">
        <f>('New Data'!W52-'New Data'!W51)/('New Data'!$A52-'New Data'!$A51)</f>
        <v>0</v>
      </c>
      <c r="X52" s="337"/>
      <c r="Y52" s="337"/>
      <c r="Z52" s="337"/>
      <c r="AA52" s="337"/>
      <c r="AB52" s="337"/>
      <c r="AC52" s="337"/>
      <c r="AD52" s="337"/>
      <c r="AE52" s="337"/>
      <c r="AF52" s="178">
        <f t="shared" si="1"/>
        <v>60691</v>
      </c>
    </row>
    <row r="53" spans="1:32" hidden="1" x14ac:dyDescent="0.3">
      <c r="A53" s="112">
        <f>'New Data'!A53</f>
        <v>45691</v>
      </c>
      <c r="B53" s="178">
        <f>('New Data'!B53-'New Data'!B52)/('New Data'!$A53-'New Data'!$A52)</f>
        <v>12306</v>
      </c>
      <c r="C53" s="178">
        <f>('New Data'!C53-'New Data'!C52)/('New Data'!$A53-'New Data'!$A52)</f>
        <v>0</v>
      </c>
      <c r="D53" s="178">
        <f>('New Data'!D53-'New Data'!D52)/('New Data'!$A53-'New Data'!$A52)</f>
        <v>410</v>
      </c>
      <c r="E53" s="178">
        <f>('New Data'!E53-'New Data'!E52)/('New Data'!$A53-'New Data'!$A52)</f>
        <v>0</v>
      </c>
      <c r="F53" s="178">
        <f>('New Data'!F53-'New Data'!F52)/('New Data'!$A53-'New Data'!$A52)</f>
        <v>1786</v>
      </c>
      <c r="G53" s="178">
        <f>('New Data'!G53-'New Data'!G52)/('New Data'!$A53-'New Data'!$A52)</f>
        <v>0</v>
      </c>
      <c r="H53" s="178">
        <f>('New Data'!H53-'New Data'!H52)/('New Data'!$A53-'New Data'!$A52)</f>
        <v>0</v>
      </c>
      <c r="I53" s="178">
        <f>('New Data'!I53-'New Data'!I52)/('New Data'!$A53-'New Data'!$A52)</f>
        <v>0</v>
      </c>
      <c r="J53" s="178">
        <f>('New Data'!J53-'New Data'!J52)/('New Data'!$A53-'New Data'!$A52)</f>
        <v>1993</v>
      </c>
      <c r="K53" s="178">
        <f>('New Data'!K53-'New Data'!K52)/('New Data'!$A53-'New Data'!$A52)</f>
        <v>1</v>
      </c>
      <c r="L53" s="178">
        <f>('New Data'!L53-'New Data'!L52)/('New Data'!$A53-'New Data'!$A52)</f>
        <v>9120</v>
      </c>
      <c r="M53" s="178">
        <f>('New Data'!M53-'New Data'!M52)/('New Data'!$A53-'New Data'!$A52)</f>
        <v>0</v>
      </c>
      <c r="N53" s="178">
        <f>('New Data'!N53-'New Data'!N52)/('New Data'!$A53-'New Data'!$A52)</f>
        <v>0</v>
      </c>
      <c r="O53" s="178">
        <f>('New Data'!O53-'New Data'!O52)/('New Data'!$A53-'New Data'!$A52)</f>
        <v>0</v>
      </c>
      <c r="P53" s="178">
        <f>('New Data'!P53-'New Data'!P52)/('New Data'!$A53-'New Data'!$A52)</f>
        <v>0</v>
      </c>
      <c r="Q53" s="178">
        <f>('New Data'!Q53-'New Data'!Q52)/('New Data'!$A53-'New Data'!$A52)</f>
        <v>0</v>
      </c>
      <c r="R53" s="178">
        <f>('New Data'!R53-'New Data'!R52)/('New Data'!$A53-'New Data'!$A52)</f>
        <v>0</v>
      </c>
      <c r="S53" s="178">
        <f>('New Data'!S53-'New Data'!S52)/('New Data'!$A53-'New Data'!$A52)</f>
        <v>0</v>
      </c>
      <c r="T53" s="178">
        <f>('New Data'!T53-'New Data'!T52)/('New Data'!$A53-'New Data'!$A52)</f>
        <v>0</v>
      </c>
      <c r="U53" s="178">
        <f>('New Data'!U53-'New Data'!U52)/('New Data'!$A53-'New Data'!$A52)</f>
        <v>0</v>
      </c>
      <c r="V53" s="178">
        <f>('New Data'!V53-'New Data'!V52)/('New Data'!$A53-'New Data'!$A52)</f>
        <v>0</v>
      </c>
      <c r="W53" s="178">
        <f>('New Data'!W53-'New Data'!W52)/('New Data'!$A53-'New Data'!$A52)</f>
        <v>0</v>
      </c>
      <c r="X53" s="337"/>
      <c r="Y53" s="337"/>
      <c r="Z53" s="337"/>
      <c r="AA53" s="337"/>
      <c r="AB53" s="337"/>
      <c r="AC53" s="337"/>
      <c r="AD53" s="337"/>
      <c r="AE53" s="337"/>
      <c r="AF53" s="178">
        <f t="shared" si="1"/>
        <v>25616</v>
      </c>
    </row>
    <row r="54" spans="1:32" hidden="1" x14ac:dyDescent="0.3">
      <c r="A54" s="112">
        <f>'New Data'!A54</f>
        <v>45692</v>
      </c>
      <c r="B54" s="178">
        <f>('New Data'!B54-'New Data'!B53)/('New Data'!$A54-'New Data'!$A53)</f>
        <v>11453</v>
      </c>
      <c r="C54" s="178">
        <f>('New Data'!C54-'New Data'!C53)/('New Data'!$A54-'New Data'!$A53)</f>
        <v>0</v>
      </c>
      <c r="D54" s="178">
        <f>('New Data'!D54-'New Data'!D53)/('New Data'!$A54-'New Data'!$A53)</f>
        <v>20</v>
      </c>
      <c r="E54" s="178">
        <f>('New Data'!E54-'New Data'!E53)/('New Data'!$A54-'New Data'!$A53)</f>
        <v>0</v>
      </c>
      <c r="F54" s="178">
        <f>('New Data'!F54-'New Data'!F53)/('New Data'!$A54-'New Data'!$A53)</f>
        <v>1791</v>
      </c>
      <c r="G54" s="178">
        <f>('New Data'!G54-'New Data'!G53)/('New Data'!$A54-'New Data'!$A53)</f>
        <v>0</v>
      </c>
      <c r="H54" s="178">
        <f>('New Data'!H54-'New Data'!H53)/('New Data'!$A54-'New Data'!$A53)</f>
        <v>0</v>
      </c>
      <c r="I54" s="178">
        <f>('New Data'!I54-'New Data'!I53)/('New Data'!$A54-'New Data'!$A53)</f>
        <v>0</v>
      </c>
      <c r="J54" s="178">
        <f>('New Data'!J54-'New Data'!J53)/('New Data'!$A54-'New Data'!$A53)</f>
        <v>4139</v>
      </c>
      <c r="K54" s="178">
        <f>('New Data'!K54-'New Data'!K53)/('New Data'!$A54-'New Data'!$A53)</f>
        <v>15988</v>
      </c>
      <c r="L54" s="178">
        <f>('New Data'!L54-'New Data'!L53)/('New Data'!$A54-'New Data'!$A53)</f>
        <v>7260</v>
      </c>
      <c r="M54" s="178">
        <f>('New Data'!M54-'New Data'!M53)/('New Data'!$A54-'New Data'!$A53)</f>
        <v>15000</v>
      </c>
      <c r="N54" s="178">
        <f>('New Data'!N54-'New Data'!N53)/('New Data'!$A54-'New Data'!$A53)</f>
        <v>15820</v>
      </c>
      <c r="O54" s="178">
        <f>('New Data'!O54-'New Data'!O53)/('New Data'!$A54-'New Data'!$A53)</f>
        <v>0</v>
      </c>
      <c r="P54" s="178">
        <f>('New Data'!P54-'New Data'!P53)/('New Data'!$A54-'New Data'!$A53)</f>
        <v>0</v>
      </c>
      <c r="Q54" s="178">
        <f>('New Data'!Q54-'New Data'!Q53)/('New Data'!$A54-'New Data'!$A53)</f>
        <v>0</v>
      </c>
      <c r="R54" s="178">
        <f>('New Data'!R54-'New Data'!R53)/('New Data'!$A54-'New Data'!$A53)</f>
        <v>0</v>
      </c>
      <c r="S54" s="178">
        <f>('New Data'!S54-'New Data'!S53)/('New Data'!$A54-'New Data'!$A53)</f>
        <v>0</v>
      </c>
      <c r="T54" s="178">
        <f>('New Data'!T54-'New Data'!T53)/('New Data'!$A54-'New Data'!$A53)</f>
        <v>0</v>
      </c>
      <c r="U54" s="178">
        <f>('New Data'!U54-'New Data'!U53)/('New Data'!$A54-'New Data'!$A53)</f>
        <v>0</v>
      </c>
      <c r="V54" s="178">
        <f>('New Data'!V54-'New Data'!V53)/('New Data'!$A54-'New Data'!$A53)</f>
        <v>0</v>
      </c>
      <c r="W54" s="178">
        <f>('New Data'!W54-'New Data'!W53)/('New Data'!$A54-'New Data'!$A53)</f>
        <v>0</v>
      </c>
      <c r="X54" s="337"/>
      <c r="Y54" s="337"/>
      <c r="Z54" s="337"/>
      <c r="AA54" s="337"/>
      <c r="AB54" s="337"/>
      <c r="AC54" s="337"/>
      <c r="AD54" s="337"/>
      <c r="AE54" s="337"/>
      <c r="AF54" s="178">
        <f t="shared" si="1"/>
        <v>71471</v>
      </c>
    </row>
    <row r="55" spans="1:32" hidden="1" x14ac:dyDescent="0.3">
      <c r="A55" s="112">
        <f>'New Data'!A55</f>
        <v>45693</v>
      </c>
      <c r="B55" s="178">
        <f>('New Data'!B55-'New Data'!B54)/('New Data'!$A55-'New Data'!$A54)</f>
        <v>11527</v>
      </c>
      <c r="C55" s="178">
        <f>('New Data'!C55-'New Data'!C54)/('New Data'!$A55-'New Data'!$A54)</f>
        <v>0</v>
      </c>
      <c r="D55" s="178">
        <f>('New Data'!D55-'New Data'!D54)/('New Data'!$A55-'New Data'!$A54)</f>
        <v>3</v>
      </c>
      <c r="E55" s="178">
        <f>('New Data'!E55-'New Data'!E54)/('New Data'!$A55-'New Data'!$A54)</f>
        <v>0</v>
      </c>
      <c r="F55" s="178">
        <f>('New Data'!F55-'New Data'!F54)/('New Data'!$A55-'New Data'!$A54)</f>
        <v>1791</v>
      </c>
      <c r="G55" s="178">
        <f>('New Data'!G55-'New Data'!G54)/('New Data'!$A55-'New Data'!$A54)</f>
        <v>0</v>
      </c>
      <c r="H55" s="178">
        <f>('New Data'!H55-'New Data'!H54)/('New Data'!$A55-'New Data'!$A54)</f>
        <v>0</v>
      </c>
      <c r="I55" s="178">
        <f>('New Data'!I55-'New Data'!I54)/('New Data'!$A55-'New Data'!$A54)</f>
        <v>0</v>
      </c>
      <c r="J55" s="178">
        <f>('New Data'!J55-'New Data'!J54)/('New Data'!$A55-'New Data'!$A54)</f>
        <v>8531</v>
      </c>
      <c r="K55" s="178">
        <f>('New Data'!K55-'New Data'!K54)/('New Data'!$A55-'New Data'!$A54)</f>
        <v>17014</v>
      </c>
      <c r="L55" s="178">
        <f>('New Data'!L55-'New Data'!L54)/('New Data'!$A55-'New Data'!$A54)</f>
        <v>9136</v>
      </c>
      <c r="M55" s="178">
        <f>('New Data'!M55-'New Data'!M54)/('New Data'!$A55-'New Data'!$A54)</f>
        <v>15802</v>
      </c>
      <c r="N55" s="178">
        <f>('New Data'!N55-'New Data'!N54)/('New Data'!$A55-'New Data'!$A54)</f>
        <v>16152</v>
      </c>
      <c r="O55" s="178">
        <f>('New Data'!O55-'New Data'!O54)/('New Data'!$A55-'New Data'!$A54)</f>
        <v>0</v>
      </c>
      <c r="P55" s="178">
        <f>('New Data'!P55-'New Data'!P54)/('New Data'!$A55-'New Data'!$A54)</f>
        <v>0</v>
      </c>
      <c r="Q55" s="178">
        <f>('New Data'!Q55-'New Data'!Q54)/('New Data'!$A55-'New Data'!$A54)</f>
        <v>0</v>
      </c>
      <c r="R55" s="178">
        <f>('New Data'!R55-'New Data'!R54)/('New Data'!$A55-'New Data'!$A54)</f>
        <v>0</v>
      </c>
      <c r="S55" s="178">
        <f>('New Data'!S55-'New Data'!S54)/('New Data'!$A55-'New Data'!$A54)</f>
        <v>0</v>
      </c>
      <c r="T55" s="178">
        <f>('New Data'!T55-'New Data'!T54)/('New Data'!$A55-'New Data'!$A54)</f>
        <v>0</v>
      </c>
      <c r="U55" s="178">
        <f>('New Data'!U55-'New Data'!U54)/('New Data'!$A55-'New Data'!$A54)</f>
        <v>0</v>
      </c>
      <c r="V55" s="178">
        <f>('New Data'!V55-'New Data'!V54)/('New Data'!$A55-'New Data'!$A54)</f>
        <v>0</v>
      </c>
      <c r="W55" s="178">
        <f>('New Data'!W55-'New Data'!W54)/('New Data'!$A55-'New Data'!$A54)</f>
        <v>0</v>
      </c>
      <c r="X55" s="337"/>
      <c r="Y55" s="337"/>
      <c r="Z55" s="337"/>
      <c r="AA55" s="337"/>
      <c r="AB55" s="337"/>
      <c r="AC55" s="337"/>
      <c r="AD55" s="337"/>
      <c r="AE55" s="337"/>
      <c r="AF55" s="178">
        <f t="shared" si="1"/>
        <v>79956</v>
      </c>
    </row>
    <row r="56" spans="1:32" hidden="1" x14ac:dyDescent="0.3">
      <c r="A56" s="112">
        <f>'New Data'!A56</f>
        <v>45694</v>
      </c>
      <c r="B56" s="178">
        <f>('New Data'!B56-'New Data'!B55)/('New Data'!$A56-'New Data'!$A55)</f>
        <v>12748</v>
      </c>
      <c r="C56" s="178">
        <f>('New Data'!C56-'New Data'!C55)/('New Data'!$A56-'New Data'!$A55)</f>
        <v>0</v>
      </c>
      <c r="D56" s="178">
        <f>('New Data'!D56-'New Data'!D55)/('New Data'!$A56-'New Data'!$A55)</f>
        <v>-3</v>
      </c>
      <c r="E56" s="178">
        <f>('New Data'!E56-'New Data'!E55)/('New Data'!$A56-'New Data'!$A55)</f>
        <v>0</v>
      </c>
      <c r="F56" s="178">
        <f>('New Data'!F56-'New Data'!F55)/('New Data'!$A56-'New Data'!$A55)</f>
        <v>2509</v>
      </c>
      <c r="G56" s="178">
        <f>('New Data'!G56-'New Data'!G55)/('New Data'!$A56-'New Data'!$A55)</f>
        <v>0</v>
      </c>
      <c r="H56" s="178">
        <f>('New Data'!H56-'New Data'!H55)/('New Data'!$A56-'New Data'!$A55)</f>
        <v>0</v>
      </c>
      <c r="I56" s="178">
        <f>('New Data'!I56-'New Data'!I55)/('New Data'!$A56-'New Data'!$A55)</f>
        <v>0</v>
      </c>
      <c r="J56" s="178">
        <f>('New Data'!J56-'New Data'!J55)/('New Data'!$A56-'New Data'!$A55)</f>
        <v>2983</v>
      </c>
      <c r="K56" s="178">
        <f>('New Data'!K56-'New Data'!K55)/('New Data'!$A56-'New Data'!$A55)</f>
        <v>15000</v>
      </c>
      <c r="L56" s="178">
        <f>('New Data'!L56-'New Data'!L55)/('New Data'!$A56-'New Data'!$A55)</f>
        <v>8256</v>
      </c>
      <c r="M56" s="178">
        <f>('New Data'!M56-'New Data'!M55)/('New Data'!$A56-'New Data'!$A55)</f>
        <v>18000</v>
      </c>
      <c r="N56" s="178">
        <f>('New Data'!N56-'New Data'!N55)/('New Data'!$A56-'New Data'!$A55)</f>
        <v>16000</v>
      </c>
      <c r="O56" s="178">
        <f>('New Data'!O56-'New Data'!O55)/('New Data'!$A56-'New Data'!$A55)</f>
        <v>0</v>
      </c>
      <c r="P56" s="178">
        <f>('New Data'!P56-'New Data'!P55)/('New Data'!$A56-'New Data'!$A55)</f>
        <v>0</v>
      </c>
      <c r="Q56" s="178">
        <f>('New Data'!Q56-'New Data'!Q55)/('New Data'!$A56-'New Data'!$A55)</f>
        <v>0</v>
      </c>
      <c r="R56" s="178">
        <f>('New Data'!R56-'New Data'!R55)/('New Data'!$A56-'New Data'!$A55)</f>
        <v>0</v>
      </c>
      <c r="S56" s="178">
        <f>('New Data'!S56-'New Data'!S55)/('New Data'!$A56-'New Data'!$A55)</f>
        <v>0</v>
      </c>
      <c r="T56" s="178">
        <f>('New Data'!T56-'New Data'!T55)/('New Data'!$A56-'New Data'!$A55)</f>
        <v>0</v>
      </c>
      <c r="U56" s="178">
        <f>('New Data'!U56-'New Data'!U55)/('New Data'!$A56-'New Data'!$A55)</f>
        <v>0</v>
      </c>
      <c r="V56" s="178">
        <f>('New Data'!V56-'New Data'!V55)/('New Data'!$A56-'New Data'!$A55)</f>
        <v>0</v>
      </c>
      <c r="W56" s="178">
        <f>('New Data'!W56-'New Data'!W55)/('New Data'!$A56-'New Data'!$A55)</f>
        <v>0</v>
      </c>
      <c r="X56" s="337"/>
      <c r="Y56" s="337"/>
      <c r="Z56" s="337"/>
      <c r="AA56" s="337"/>
      <c r="AB56" s="337"/>
      <c r="AC56" s="337"/>
      <c r="AD56" s="337"/>
      <c r="AE56" s="337"/>
      <c r="AF56" s="178">
        <f t="shared" si="1"/>
        <v>75493</v>
      </c>
    </row>
    <row r="57" spans="1:32" hidden="1" x14ac:dyDescent="0.3">
      <c r="A57" s="112">
        <f>'New Data'!A57</f>
        <v>45695</v>
      </c>
      <c r="B57" s="178">
        <f>('New Data'!B57-'New Data'!B56)/('New Data'!$A57-'New Data'!$A56)</f>
        <v>13322</v>
      </c>
      <c r="C57" s="178">
        <f>('New Data'!C57-'New Data'!C56)/('New Data'!$A57-'New Data'!$A56)</f>
        <v>0</v>
      </c>
      <c r="D57" s="178">
        <f>('New Data'!D57-'New Data'!D56)/('New Data'!$A57-'New Data'!$A56)</f>
        <v>0</v>
      </c>
      <c r="E57" s="178">
        <f>('New Data'!E57-'New Data'!E56)/('New Data'!$A57-'New Data'!$A56)</f>
        <v>0</v>
      </c>
      <c r="F57" s="178">
        <f>('New Data'!F57-'New Data'!F56)/('New Data'!$A57-'New Data'!$A56)</f>
        <v>2744</v>
      </c>
      <c r="G57" s="178">
        <f>('New Data'!G57-'New Data'!G56)/('New Data'!$A57-'New Data'!$A56)</f>
        <v>0</v>
      </c>
      <c r="H57" s="178">
        <f>('New Data'!H57-'New Data'!H56)/('New Data'!$A57-'New Data'!$A56)</f>
        <v>0</v>
      </c>
      <c r="I57" s="178">
        <f>('New Data'!I57-'New Data'!I56)/('New Data'!$A57-'New Data'!$A56)</f>
        <v>0</v>
      </c>
      <c r="J57" s="178">
        <f>('New Data'!J57-'New Data'!J56)/('New Data'!$A57-'New Data'!$A56)</f>
        <v>3411</v>
      </c>
      <c r="K57" s="178">
        <f>('New Data'!K57-'New Data'!K56)/('New Data'!$A57-'New Data'!$A56)</f>
        <v>15995</v>
      </c>
      <c r="L57" s="178">
        <f>('New Data'!L57-'New Data'!L56)/('New Data'!$A57-'New Data'!$A56)</f>
        <v>5064</v>
      </c>
      <c r="M57" s="178">
        <f>('New Data'!M57-'New Data'!M56)/('New Data'!$A57-'New Data'!$A56)</f>
        <v>16520</v>
      </c>
      <c r="N57" s="178">
        <f>('New Data'!N57-'New Data'!N56)/('New Data'!$A57-'New Data'!$A56)</f>
        <v>18372</v>
      </c>
      <c r="O57" s="178">
        <f>('New Data'!O57-'New Data'!O56)/('New Data'!$A57-'New Data'!$A56)</f>
        <v>3449</v>
      </c>
      <c r="P57" s="178">
        <f>('New Data'!P57-'New Data'!P56)/('New Data'!$A57-'New Data'!$A56)</f>
        <v>0</v>
      </c>
      <c r="Q57" s="178">
        <f>('New Data'!Q57-'New Data'!Q56)/('New Data'!$A57-'New Data'!$A56)</f>
        <v>0</v>
      </c>
      <c r="R57" s="178">
        <f>('New Data'!R57-'New Data'!R56)/('New Data'!$A57-'New Data'!$A56)</f>
        <v>0</v>
      </c>
      <c r="S57" s="178">
        <f>('New Data'!S57-'New Data'!S56)/('New Data'!$A57-'New Data'!$A56)</f>
        <v>0</v>
      </c>
      <c r="T57" s="178">
        <f>('New Data'!T57-'New Data'!T56)/('New Data'!$A57-'New Data'!$A56)</f>
        <v>0</v>
      </c>
      <c r="U57" s="178">
        <f>('New Data'!U57-'New Data'!U56)/('New Data'!$A57-'New Data'!$A56)</f>
        <v>0</v>
      </c>
      <c r="V57" s="178">
        <f>('New Data'!V57-'New Data'!V56)/('New Data'!$A57-'New Data'!$A56)</f>
        <v>0</v>
      </c>
      <c r="W57" s="178">
        <f>('New Data'!W57-'New Data'!W56)/('New Data'!$A57-'New Data'!$A56)</f>
        <v>0</v>
      </c>
      <c r="X57" s="337"/>
      <c r="Y57" s="337"/>
      <c r="Z57" s="337"/>
      <c r="AA57" s="337"/>
      <c r="AB57" s="337"/>
      <c r="AC57" s="337"/>
      <c r="AD57" s="337"/>
      <c r="AE57" s="337"/>
      <c r="AF57" s="178">
        <f t="shared" si="1"/>
        <v>78877</v>
      </c>
    </row>
    <row r="58" spans="1:32" hidden="1" x14ac:dyDescent="0.3">
      <c r="A58" s="112">
        <f>'New Data'!A58</f>
        <v>45696</v>
      </c>
      <c r="B58" s="178">
        <f>('New Data'!B58-'New Data'!B57)/('New Data'!$A58-'New Data'!$A57)</f>
        <v>11931</v>
      </c>
      <c r="C58" s="178">
        <f>('New Data'!C58-'New Data'!C57)/('New Data'!$A58-'New Data'!$A57)</f>
        <v>0</v>
      </c>
      <c r="D58" s="178">
        <f>('New Data'!D58-'New Data'!D57)/('New Data'!$A58-'New Data'!$A57)</f>
        <v>0</v>
      </c>
      <c r="E58" s="178">
        <f>('New Data'!E58-'New Data'!E57)/('New Data'!$A58-'New Data'!$A57)</f>
        <v>0</v>
      </c>
      <c r="F58" s="178">
        <f>('New Data'!F58-'New Data'!F57)/('New Data'!$A58-'New Data'!$A57)</f>
        <v>3147</v>
      </c>
      <c r="G58" s="178">
        <f>('New Data'!G58-'New Data'!G57)/('New Data'!$A58-'New Data'!$A57)</f>
        <v>0</v>
      </c>
      <c r="H58" s="178">
        <f>('New Data'!H58-'New Data'!H57)/('New Data'!$A58-'New Data'!$A57)</f>
        <v>0</v>
      </c>
      <c r="I58" s="178">
        <f>('New Data'!I58-'New Data'!I57)/('New Data'!$A58-'New Data'!$A57)</f>
        <v>0</v>
      </c>
      <c r="J58" s="178">
        <f>('New Data'!J58-'New Data'!J57)/('New Data'!$A58-'New Data'!$A57)</f>
        <v>2399</v>
      </c>
      <c r="K58" s="178">
        <f>('New Data'!K58-'New Data'!K57)/('New Data'!$A58-'New Data'!$A57)</f>
        <v>14487</v>
      </c>
      <c r="L58" s="178">
        <f>('New Data'!L58-'New Data'!L57)/('New Data'!$A58-'New Data'!$A57)</f>
        <v>7405</v>
      </c>
      <c r="M58" s="178">
        <f>('New Data'!M58-'New Data'!M57)/('New Data'!$A58-'New Data'!$A57)</f>
        <v>15457</v>
      </c>
      <c r="N58" s="178">
        <f>('New Data'!N58-'New Data'!N57)/('New Data'!$A58-'New Data'!$A57)</f>
        <v>15109</v>
      </c>
      <c r="O58" s="178">
        <f>('New Data'!O58-'New Data'!O57)/('New Data'!$A58-'New Data'!$A57)</f>
        <v>5871</v>
      </c>
      <c r="P58" s="178">
        <f>('New Data'!P58-'New Data'!P57)/('New Data'!$A58-'New Data'!$A57)</f>
        <v>0</v>
      </c>
      <c r="Q58" s="178">
        <f>('New Data'!Q58-'New Data'!Q57)/('New Data'!$A58-'New Data'!$A57)</f>
        <v>0</v>
      </c>
      <c r="R58" s="178">
        <f>('New Data'!R58-'New Data'!R57)/('New Data'!$A58-'New Data'!$A57)</f>
        <v>0</v>
      </c>
      <c r="S58" s="178">
        <f>('New Data'!S58-'New Data'!S57)/('New Data'!$A58-'New Data'!$A57)</f>
        <v>0</v>
      </c>
      <c r="T58" s="178">
        <f>('New Data'!T58-'New Data'!T57)/('New Data'!$A58-'New Data'!$A57)</f>
        <v>0</v>
      </c>
      <c r="U58" s="178">
        <f>('New Data'!U58-'New Data'!U57)/('New Data'!$A58-'New Data'!$A57)</f>
        <v>0</v>
      </c>
      <c r="V58" s="178">
        <f>('New Data'!V58-'New Data'!V57)/('New Data'!$A58-'New Data'!$A57)</f>
        <v>0</v>
      </c>
      <c r="W58" s="178">
        <f>('New Data'!W58-'New Data'!W57)/('New Data'!$A58-'New Data'!$A57)</f>
        <v>0</v>
      </c>
      <c r="X58" s="337"/>
      <c r="Y58" s="337"/>
      <c r="Z58" s="337"/>
      <c r="AA58" s="337"/>
      <c r="AB58" s="337"/>
      <c r="AC58" s="337"/>
      <c r="AD58" s="337"/>
      <c r="AE58" s="337"/>
      <c r="AF58" s="178">
        <f t="shared" si="1"/>
        <v>75806</v>
      </c>
    </row>
    <row r="59" spans="1:32" hidden="1" x14ac:dyDescent="0.3">
      <c r="A59" s="112">
        <f>'New Data'!A59</f>
        <v>45697</v>
      </c>
      <c r="B59" s="178">
        <f>('New Data'!B59-'New Data'!B58)/('New Data'!$A59-'New Data'!$A58)</f>
        <v>12058</v>
      </c>
      <c r="C59" s="178">
        <f>('New Data'!C59-'New Data'!C58)/('New Data'!$A59-'New Data'!$A58)</f>
        <v>0</v>
      </c>
      <c r="D59" s="178">
        <f>('New Data'!D59-'New Data'!D58)/('New Data'!$A59-'New Data'!$A58)</f>
        <v>0</v>
      </c>
      <c r="E59" s="178">
        <f>('New Data'!E59-'New Data'!E58)/('New Data'!$A59-'New Data'!$A58)</f>
        <v>0</v>
      </c>
      <c r="F59" s="178">
        <f>('New Data'!F59-'New Data'!F58)/('New Data'!$A59-'New Data'!$A58)</f>
        <v>1730</v>
      </c>
      <c r="G59" s="178">
        <f>('New Data'!G59-'New Data'!G58)/('New Data'!$A59-'New Data'!$A58)</f>
        <v>0</v>
      </c>
      <c r="H59" s="178">
        <f>('New Data'!H59-'New Data'!H58)/('New Data'!$A59-'New Data'!$A58)</f>
        <v>0</v>
      </c>
      <c r="I59" s="178">
        <f>('New Data'!I59-'New Data'!I58)/('New Data'!$A59-'New Data'!$A58)</f>
        <v>0</v>
      </c>
      <c r="J59" s="178">
        <f>('New Data'!J59-'New Data'!J58)/('New Data'!$A59-'New Data'!$A58)</f>
        <v>1188</v>
      </c>
      <c r="K59" s="178">
        <f>('New Data'!K59-'New Data'!K58)/('New Data'!$A59-'New Data'!$A58)</f>
        <v>17423</v>
      </c>
      <c r="L59" s="178">
        <f>('New Data'!L59-'New Data'!L58)/('New Data'!$A59-'New Data'!$A58)</f>
        <v>8602</v>
      </c>
      <c r="M59" s="178">
        <f>('New Data'!M59-'New Data'!M58)/('New Data'!$A59-'New Data'!$A58)</f>
        <v>15721</v>
      </c>
      <c r="N59" s="178">
        <f>('New Data'!N59-'New Data'!N58)/('New Data'!$A59-'New Data'!$A58)</f>
        <v>15418</v>
      </c>
      <c r="O59" s="178">
        <f>('New Data'!O59-'New Data'!O58)/('New Data'!$A59-'New Data'!$A58)</f>
        <v>6081</v>
      </c>
      <c r="P59" s="178">
        <f>('New Data'!P59-'New Data'!P58)/('New Data'!$A59-'New Data'!$A58)</f>
        <v>0</v>
      </c>
      <c r="Q59" s="178">
        <f>('New Data'!Q59-'New Data'!Q58)/('New Data'!$A59-'New Data'!$A58)</f>
        <v>0</v>
      </c>
      <c r="R59" s="178">
        <f>('New Data'!R59-'New Data'!R58)/('New Data'!$A59-'New Data'!$A58)</f>
        <v>0</v>
      </c>
      <c r="S59" s="178">
        <f>('New Data'!S59-'New Data'!S58)/('New Data'!$A59-'New Data'!$A58)</f>
        <v>0</v>
      </c>
      <c r="T59" s="178">
        <f>('New Data'!T59-'New Data'!T58)/('New Data'!$A59-'New Data'!$A58)</f>
        <v>0</v>
      </c>
      <c r="U59" s="178">
        <f>('New Data'!U59-'New Data'!U58)/('New Data'!$A59-'New Data'!$A58)</f>
        <v>0</v>
      </c>
      <c r="V59" s="178">
        <f>('New Data'!V59-'New Data'!V58)/('New Data'!$A59-'New Data'!$A58)</f>
        <v>0</v>
      </c>
      <c r="W59" s="178">
        <f>('New Data'!W59-'New Data'!W58)/('New Data'!$A59-'New Data'!$A58)</f>
        <v>0</v>
      </c>
      <c r="X59" s="337"/>
      <c r="Y59" s="337"/>
      <c r="Z59" s="337"/>
      <c r="AA59" s="337"/>
      <c r="AB59" s="337"/>
      <c r="AC59" s="337"/>
      <c r="AD59" s="337"/>
      <c r="AE59" s="337"/>
      <c r="AF59" s="178">
        <f t="shared" si="1"/>
        <v>78221</v>
      </c>
    </row>
    <row r="60" spans="1:32" hidden="1" x14ac:dyDescent="0.3">
      <c r="A60" s="112">
        <f>'New Data'!A60</f>
        <v>45699</v>
      </c>
      <c r="B60" s="178">
        <f>('New Data'!B60-'New Data'!B59)/('New Data'!$A60-'New Data'!$A59)</f>
        <v>17282.5</v>
      </c>
      <c r="C60" s="178">
        <f>('New Data'!C60-'New Data'!C59)/('New Data'!$A60-'New Data'!$A59)</f>
        <v>0</v>
      </c>
      <c r="D60" s="178">
        <f>('New Data'!D60-'New Data'!D59)/('New Data'!$A60-'New Data'!$A59)</f>
        <v>-3293945</v>
      </c>
      <c r="E60" s="178">
        <f>('New Data'!E60-'New Data'!E59)/('New Data'!$A60-'New Data'!$A59)</f>
        <v>0</v>
      </c>
      <c r="F60" s="178">
        <f>('New Data'!F60-'New Data'!F59)/('New Data'!$A60-'New Data'!$A59)</f>
        <v>-821713.5</v>
      </c>
      <c r="G60" s="178">
        <f>('New Data'!G60-'New Data'!G59)/('New Data'!$A60-'New Data'!$A59)</f>
        <v>0</v>
      </c>
      <c r="H60" s="178">
        <f>('New Data'!H60-'New Data'!H59)/('New Data'!$A60-'New Data'!$A59)</f>
        <v>0</v>
      </c>
      <c r="I60" s="178">
        <f>('New Data'!I60-'New Data'!I59)/('New Data'!$A60-'New Data'!$A59)</f>
        <v>0</v>
      </c>
      <c r="J60" s="178">
        <f>('New Data'!J60-'New Data'!J59)/('New Data'!$A60-'New Data'!$A59)</f>
        <v>3206.5</v>
      </c>
      <c r="K60" s="178">
        <f>('New Data'!K60-'New Data'!K59)/('New Data'!$A60-'New Data'!$A59)</f>
        <v>36972</v>
      </c>
      <c r="L60" s="178">
        <f>('New Data'!L60-'New Data'!L59)/('New Data'!$A60-'New Data'!$A59)</f>
        <v>12521.5</v>
      </c>
      <c r="M60" s="178">
        <f>('New Data'!M60-'New Data'!M59)/('New Data'!$A60-'New Data'!$A59)</f>
        <v>19956.5</v>
      </c>
      <c r="N60" s="178">
        <f>('New Data'!N60-'New Data'!N59)/('New Data'!$A60-'New Data'!$A59)</f>
        <v>25832.5</v>
      </c>
      <c r="O60" s="178">
        <f>('New Data'!O60-'New Data'!O59)/('New Data'!$A60-'New Data'!$A59)</f>
        <v>9909.5</v>
      </c>
      <c r="P60" s="178">
        <f>('New Data'!P60-'New Data'!P59)/('New Data'!$A60-'New Data'!$A59)</f>
        <v>0</v>
      </c>
      <c r="Q60" s="178">
        <f>('New Data'!Q60-'New Data'!Q59)/('New Data'!$A60-'New Data'!$A59)</f>
        <v>0</v>
      </c>
      <c r="R60" s="178">
        <f>('New Data'!R60-'New Data'!R59)/('New Data'!$A60-'New Data'!$A59)</f>
        <v>0</v>
      </c>
      <c r="S60" s="178">
        <f>('New Data'!S60-'New Data'!S59)/('New Data'!$A60-'New Data'!$A59)</f>
        <v>0</v>
      </c>
      <c r="T60" s="178">
        <f>('New Data'!T60-'New Data'!T59)/('New Data'!$A60-'New Data'!$A59)</f>
        <v>0</v>
      </c>
      <c r="U60" s="178">
        <f>('New Data'!U60-'New Data'!U59)/('New Data'!$A60-'New Data'!$A59)</f>
        <v>0</v>
      </c>
      <c r="V60" s="178">
        <f>('New Data'!V60-'New Data'!V59)/('New Data'!$A60-'New Data'!$A59)</f>
        <v>0</v>
      </c>
      <c r="W60" s="178">
        <f>('New Data'!W60-'New Data'!W59)/('New Data'!$A60-'New Data'!$A59)</f>
        <v>0</v>
      </c>
      <c r="X60" s="337"/>
      <c r="Y60" s="337"/>
      <c r="Z60" s="337"/>
      <c r="AA60" s="337"/>
      <c r="AB60" s="337"/>
      <c r="AC60" s="337"/>
      <c r="AD60" s="337"/>
      <c r="AE60" s="337"/>
      <c r="AF60" s="178">
        <f t="shared" si="1"/>
        <v>-3989977.5</v>
      </c>
    </row>
    <row r="61" spans="1:32" hidden="1" x14ac:dyDescent="0.3">
      <c r="A61" s="112">
        <f>'New Data'!A61</f>
        <v>45716</v>
      </c>
      <c r="B61" s="178">
        <f>('New Data'!B61-'New Data'!B60)/('New Data'!$A61-'New Data'!$A60)</f>
        <v>6583.0588235294117</v>
      </c>
      <c r="C61" s="178">
        <f>('New Data'!C61-'New Data'!C60)/('New Data'!$A61-'New Data'!$A60)</f>
        <v>0</v>
      </c>
      <c r="D61" s="178">
        <f>('New Data'!D61-'New Data'!D60)/('New Data'!$A61-'New Data'!$A60)</f>
        <v>0</v>
      </c>
      <c r="E61" s="178">
        <f>('New Data'!E61-'New Data'!E60)/('New Data'!$A61-'New Data'!$A60)</f>
        <v>0</v>
      </c>
      <c r="F61" s="178">
        <f>('New Data'!F61-'New Data'!F60)/('New Data'!$A61-'New Data'!$A60)</f>
        <v>98581.705882352937</v>
      </c>
      <c r="G61" s="178">
        <f>('New Data'!G61-'New Data'!G60)/('New Data'!$A61-'New Data'!$A60)</f>
        <v>0</v>
      </c>
      <c r="H61" s="178">
        <f>('New Data'!H61-'New Data'!H60)/('New Data'!$A61-'New Data'!$A60)</f>
        <v>0</v>
      </c>
      <c r="I61" s="178">
        <f>('New Data'!I61-'New Data'!I60)/('New Data'!$A61-'New Data'!$A60)</f>
        <v>0</v>
      </c>
      <c r="J61" s="178">
        <f>('New Data'!J61-'New Data'!J60)/('New Data'!$A61-'New Data'!$A60)</f>
        <v>3137.5882352941176</v>
      </c>
      <c r="K61" s="178">
        <f>('New Data'!K61-'New Data'!K60)/('New Data'!$A61-'New Data'!$A60)</f>
        <v>8163.0588235294117</v>
      </c>
      <c r="L61" s="178">
        <f>('New Data'!L61-'New Data'!L60)/('New Data'!$A61-'New Data'!$A60)</f>
        <v>6804.411764705882</v>
      </c>
      <c r="M61" s="178">
        <f>('New Data'!M61-'New Data'!M60)/('New Data'!$A61-'New Data'!$A60)</f>
        <v>7809.5294117647063</v>
      </c>
      <c r="N61" s="178">
        <f>('New Data'!N61-'New Data'!N60)/('New Data'!$A61-'New Data'!$A60)</f>
        <v>8191.411764705882</v>
      </c>
      <c r="O61" s="178">
        <f>('New Data'!O61-'New Data'!O60)/('New Data'!$A61-'New Data'!$A60)</f>
        <v>-38953.941176470587</v>
      </c>
      <c r="P61" s="178">
        <f>('New Data'!P61-'New Data'!P60)/('New Data'!$A61-'New Data'!$A60)</f>
        <v>0</v>
      </c>
      <c r="Q61" s="178">
        <f>('New Data'!Q61-'New Data'!Q60)/('New Data'!$A61-'New Data'!$A60)</f>
        <v>0</v>
      </c>
      <c r="R61" s="178">
        <f>('New Data'!R61-'New Data'!R60)/('New Data'!$A61-'New Data'!$A60)</f>
        <v>0</v>
      </c>
      <c r="S61" s="178">
        <f>('New Data'!S61-'New Data'!S60)/('New Data'!$A61-'New Data'!$A60)</f>
        <v>0</v>
      </c>
      <c r="T61" s="178">
        <f>('New Data'!T61-'New Data'!T60)/('New Data'!$A61-'New Data'!$A60)</f>
        <v>0</v>
      </c>
      <c r="U61" s="178">
        <f>('New Data'!U61-'New Data'!U60)/('New Data'!$A61-'New Data'!$A60)</f>
        <v>0</v>
      </c>
      <c r="V61" s="178">
        <f>('New Data'!V61-'New Data'!V60)/('New Data'!$A61-'New Data'!$A60)</f>
        <v>0</v>
      </c>
      <c r="W61" s="178">
        <f>('New Data'!W61-'New Data'!W60)/('New Data'!$A61-'New Data'!$A60)</f>
        <v>0</v>
      </c>
      <c r="X61" s="337"/>
      <c r="Y61" s="337"/>
      <c r="Z61" s="337"/>
      <c r="AA61" s="337"/>
      <c r="AB61" s="337"/>
      <c r="AC61" s="337"/>
      <c r="AD61" s="337"/>
      <c r="AE61" s="337"/>
      <c r="AF61" s="178">
        <f t="shared" si="1"/>
        <v>100316.82352941176</v>
      </c>
    </row>
    <row r="62" spans="1:32" x14ac:dyDescent="0.3">
      <c r="A62" s="112">
        <f>'New Data'!A62</f>
        <v>45717</v>
      </c>
      <c r="B62" s="178">
        <f>('New Data'!B62-'New Data'!B61)/('New Data'!$A62-'New Data'!$A61)</f>
        <v>11479</v>
      </c>
      <c r="C62" s="178">
        <f>('New Data'!C62-'New Data'!C61)/('New Data'!$A62-'New Data'!$A61)</f>
        <v>0</v>
      </c>
      <c r="D62" s="178">
        <f>('New Data'!D62-'New Data'!D61)/('New Data'!$A62-'New Data'!$A61)</f>
        <v>0</v>
      </c>
      <c r="E62" s="178">
        <f>('New Data'!E62-'New Data'!E61)/('New Data'!$A62-'New Data'!$A61)</f>
        <v>0</v>
      </c>
      <c r="F62" s="178">
        <f>('New Data'!F62-'New Data'!F61)/('New Data'!$A62-'New Data'!$A61)</f>
        <v>3130</v>
      </c>
      <c r="G62" s="178">
        <f>('New Data'!G62-'New Data'!G61)/('New Data'!$A62-'New Data'!$A61)</f>
        <v>0</v>
      </c>
      <c r="H62" s="178">
        <f>('New Data'!H62-'New Data'!H61)/('New Data'!$A62-'New Data'!$A61)</f>
        <v>0</v>
      </c>
      <c r="I62" s="178">
        <f>('New Data'!I62-'New Data'!I61)/('New Data'!$A62-'New Data'!$A61)</f>
        <v>0</v>
      </c>
      <c r="J62" s="178">
        <f>('New Data'!J62-'New Data'!J61)/('New Data'!$A62-'New Data'!$A61)</f>
        <v>2183</v>
      </c>
      <c r="K62" s="178">
        <f>('New Data'!K62-'New Data'!K61)/('New Data'!$A62-'New Data'!$A61)</f>
        <v>0</v>
      </c>
      <c r="L62" s="178">
        <f>('New Data'!L62-'New Data'!L61)/('New Data'!$A62-'New Data'!$A61)</f>
        <v>7609</v>
      </c>
      <c r="M62" s="178">
        <f>('New Data'!M62-'New Data'!M61)/('New Data'!$A62-'New Data'!$A61)</f>
        <v>16206</v>
      </c>
      <c r="N62" s="178">
        <f>('New Data'!N62-'New Data'!N61)/('New Data'!$A62-'New Data'!$A61)</f>
        <v>15040</v>
      </c>
      <c r="O62" s="178">
        <f>('New Data'!O62-'New Data'!O61)/('New Data'!$A62-'New Data'!$A61)</f>
        <v>0</v>
      </c>
      <c r="P62" s="178">
        <f>('New Data'!P62-'New Data'!P61)/('New Data'!$A62-'New Data'!$A61)</f>
        <v>0</v>
      </c>
      <c r="Q62" s="178">
        <f>('New Data'!Q62-'New Data'!Q61)/('New Data'!$A62-'New Data'!$A61)</f>
        <v>0</v>
      </c>
      <c r="R62" s="178">
        <f>('New Data'!R62-'New Data'!R61)/('New Data'!$A62-'New Data'!$A61)</f>
        <v>0</v>
      </c>
      <c r="S62" s="178">
        <f>('New Data'!S62-'New Data'!S61)/('New Data'!$A62-'New Data'!$A61)</f>
        <v>0</v>
      </c>
      <c r="T62" s="178">
        <f>('New Data'!T62-'New Data'!T61)/('New Data'!$A62-'New Data'!$A61)</f>
        <v>0</v>
      </c>
      <c r="U62" s="178">
        <f>('New Data'!U62-'New Data'!U61)/('New Data'!$A62-'New Data'!$A61)</f>
        <v>0</v>
      </c>
      <c r="V62" s="178">
        <f>('New Data'!V62-'New Data'!V61)/('New Data'!$A62-'New Data'!$A61)</f>
        <v>0</v>
      </c>
      <c r="W62" s="178">
        <f>('New Data'!W62-'New Data'!W61)/('New Data'!$A62-'New Data'!$A61)</f>
        <v>0</v>
      </c>
      <c r="X62" s="337"/>
      <c r="Y62" s="337"/>
      <c r="Z62" s="337"/>
      <c r="AA62" s="337"/>
      <c r="AB62" s="337"/>
      <c r="AC62" s="337"/>
      <c r="AD62" s="337"/>
      <c r="AE62" s="337"/>
      <c r="AF62" s="178">
        <f t="shared" ref="AF62:AF93" si="2">SUM(B62:AD62)</f>
        <v>55647</v>
      </c>
    </row>
    <row r="63" spans="1:32" x14ac:dyDescent="0.3">
      <c r="A63" s="112">
        <f>'New Data'!A63</f>
        <v>45718</v>
      </c>
      <c r="B63" s="178">
        <f>('New Data'!B63-'New Data'!B62)/('New Data'!$A63-'New Data'!$A62)</f>
        <v>12234</v>
      </c>
      <c r="C63" s="178">
        <f>('New Data'!C63-'New Data'!C62)/('New Data'!$A63-'New Data'!$A62)</f>
        <v>0</v>
      </c>
      <c r="D63" s="178">
        <f>('New Data'!D63-'New Data'!D62)/('New Data'!$A63-'New Data'!$A62)</f>
        <v>0</v>
      </c>
      <c r="E63" s="178">
        <f>('New Data'!E63-'New Data'!E62)/('New Data'!$A63-'New Data'!$A62)</f>
        <v>0</v>
      </c>
      <c r="F63" s="178">
        <f>('New Data'!F63-'New Data'!F62)/('New Data'!$A63-'New Data'!$A62)</f>
        <v>3567</v>
      </c>
      <c r="G63" s="178">
        <f>('New Data'!G63-'New Data'!G62)/('New Data'!$A63-'New Data'!$A62)</f>
        <v>0</v>
      </c>
      <c r="H63" s="178">
        <f>('New Data'!H63-'New Data'!H62)/('New Data'!$A63-'New Data'!$A62)</f>
        <v>0</v>
      </c>
      <c r="I63" s="178">
        <f>('New Data'!I63-'New Data'!I62)/('New Data'!$A63-'New Data'!$A62)</f>
        <v>0</v>
      </c>
      <c r="J63" s="178">
        <f>('New Data'!J63-'New Data'!J62)/('New Data'!$A63-'New Data'!$A62)</f>
        <v>603</v>
      </c>
      <c r="K63" s="178">
        <f>('New Data'!K63-'New Data'!K62)/('New Data'!$A63-'New Data'!$A62)</f>
        <v>0</v>
      </c>
      <c r="L63" s="178">
        <f>('New Data'!L63-'New Data'!L62)/('New Data'!$A63-'New Data'!$A62)</f>
        <v>8442</v>
      </c>
      <c r="M63" s="178">
        <f>('New Data'!M63-'New Data'!M62)/('New Data'!$A63-'New Data'!$A62)</f>
        <v>17253</v>
      </c>
      <c r="N63" s="178">
        <f>('New Data'!N63-'New Data'!N62)/('New Data'!$A63-'New Data'!$A62)</f>
        <v>16239</v>
      </c>
      <c r="O63" s="178">
        <f>('New Data'!O63-'New Data'!O62)/('New Data'!$A63-'New Data'!$A62)</f>
        <v>0</v>
      </c>
      <c r="P63" s="178">
        <f>('New Data'!P63-'New Data'!P62)/('New Data'!$A63-'New Data'!$A62)</f>
        <v>0</v>
      </c>
      <c r="Q63" s="178">
        <f>('New Data'!Q63-'New Data'!Q62)/('New Data'!$A63-'New Data'!$A62)</f>
        <v>0</v>
      </c>
      <c r="R63" s="178">
        <f>('New Data'!R63-'New Data'!R62)/('New Data'!$A63-'New Data'!$A62)</f>
        <v>0</v>
      </c>
      <c r="S63" s="178">
        <f>('New Data'!S63-'New Data'!S62)/('New Data'!$A63-'New Data'!$A62)</f>
        <v>0</v>
      </c>
      <c r="T63" s="178">
        <f>('New Data'!T63-'New Data'!T62)/('New Data'!$A63-'New Data'!$A62)</f>
        <v>0</v>
      </c>
      <c r="U63" s="178">
        <f>('New Data'!U63-'New Data'!U62)/('New Data'!$A63-'New Data'!$A62)</f>
        <v>0</v>
      </c>
      <c r="V63" s="178">
        <f>('New Data'!V63-'New Data'!V62)/('New Data'!$A63-'New Data'!$A62)</f>
        <v>0</v>
      </c>
      <c r="W63" s="178">
        <f>('New Data'!W63-'New Data'!W62)/('New Data'!$A63-'New Data'!$A62)</f>
        <v>0</v>
      </c>
      <c r="X63" s="337"/>
      <c r="Y63" s="337"/>
      <c r="Z63" s="337"/>
      <c r="AA63" s="337"/>
      <c r="AB63" s="337"/>
      <c r="AC63" s="337"/>
      <c r="AD63" s="337"/>
      <c r="AE63" s="337"/>
      <c r="AF63" s="178">
        <f t="shared" si="2"/>
        <v>58338</v>
      </c>
    </row>
    <row r="64" spans="1:32" x14ac:dyDescent="0.3">
      <c r="A64" s="112">
        <f>'New Data'!A64</f>
        <v>45719</v>
      </c>
      <c r="B64" s="178">
        <f>('New Data'!B64-'New Data'!B63)/('New Data'!$A64-'New Data'!$A63)</f>
        <v>-9079482</v>
      </c>
      <c r="C64" s="178">
        <f>('New Data'!C64-'New Data'!C63)/('New Data'!$A64-'New Data'!$A63)</f>
        <v>0</v>
      </c>
      <c r="D64" s="178">
        <f>('New Data'!D64-'New Data'!D63)/('New Data'!$A64-'New Data'!$A63)</f>
        <v>0</v>
      </c>
      <c r="E64" s="178">
        <f>('New Data'!E64-'New Data'!E63)/('New Data'!$A64-'New Data'!$A63)</f>
        <v>0</v>
      </c>
      <c r="F64" s="178">
        <f>('New Data'!F64-'New Data'!F63)/('New Data'!$A64-'New Data'!$A63)</f>
        <v>-1682586</v>
      </c>
      <c r="G64" s="178">
        <f>('New Data'!G64-'New Data'!G63)/('New Data'!$A64-'New Data'!$A63)</f>
        <v>0</v>
      </c>
      <c r="H64" s="178">
        <f>('New Data'!H64-'New Data'!H63)/('New Data'!$A64-'New Data'!$A63)</f>
        <v>0</v>
      </c>
      <c r="I64" s="178">
        <f>('New Data'!I64-'New Data'!I63)/('New Data'!$A64-'New Data'!$A63)</f>
        <v>0</v>
      </c>
      <c r="J64" s="178">
        <f>('New Data'!J64-'New Data'!J63)/('New Data'!$A64-'New Data'!$A63)</f>
        <v>-421245</v>
      </c>
      <c r="K64" s="178">
        <f>('New Data'!K64-'New Data'!K63)/('New Data'!$A64-'New Data'!$A63)</f>
        <v>-930038</v>
      </c>
      <c r="L64" s="178">
        <f>('New Data'!L64-'New Data'!L63)/('New Data'!$A64-'New Data'!$A63)</f>
        <v>-1728674</v>
      </c>
      <c r="M64" s="178">
        <f>('New Data'!M64-'New Data'!M63)/('New Data'!$A64-'New Data'!$A63)</f>
        <v>-1445657</v>
      </c>
      <c r="N64" s="178">
        <f>('New Data'!N64-'New Data'!N63)/('New Data'!$A64-'New Data'!$A63)</f>
        <v>-1378018</v>
      </c>
      <c r="O64" s="178">
        <f>('New Data'!O64-'New Data'!O63)/('New Data'!$A64-'New Data'!$A63)</f>
        <v>0</v>
      </c>
      <c r="P64" s="178">
        <f>('New Data'!P64-'New Data'!P63)/('New Data'!$A64-'New Data'!$A63)</f>
        <v>0</v>
      </c>
      <c r="Q64" s="178">
        <f>('New Data'!Q64-'New Data'!Q63)/('New Data'!$A64-'New Data'!$A63)</f>
        <v>0</v>
      </c>
      <c r="R64" s="178">
        <f>('New Data'!R64-'New Data'!R63)/('New Data'!$A64-'New Data'!$A63)</f>
        <v>0</v>
      </c>
      <c r="S64" s="178">
        <f>('New Data'!S64-'New Data'!S63)/('New Data'!$A64-'New Data'!$A63)</f>
        <v>0</v>
      </c>
      <c r="T64" s="178">
        <f>('New Data'!T64-'New Data'!T63)/('New Data'!$A64-'New Data'!$A63)</f>
        <v>0</v>
      </c>
      <c r="U64" s="178">
        <f>('New Data'!U64-'New Data'!U63)/('New Data'!$A64-'New Data'!$A63)</f>
        <v>0</v>
      </c>
      <c r="V64" s="178">
        <f>('New Data'!V64-'New Data'!V63)/('New Data'!$A64-'New Data'!$A63)</f>
        <v>0</v>
      </c>
      <c r="W64" s="178">
        <f>('New Data'!W64-'New Data'!W63)/('New Data'!$A64-'New Data'!$A63)</f>
        <v>0</v>
      </c>
      <c r="X64" s="337"/>
      <c r="Y64" s="337"/>
      <c r="Z64" s="337"/>
      <c r="AA64" s="337"/>
      <c r="AB64" s="337"/>
      <c r="AC64" s="337"/>
      <c r="AD64" s="337"/>
      <c r="AE64" s="337"/>
      <c r="AF64" s="178">
        <f t="shared" si="2"/>
        <v>-16665700</v>
      </c>
    </row>
    <row r="65" spans="1:32" x14ac:dyDescent="0.3">
      <c r="A65" s="112">
        <f>'New Data'!A65</f>
        <v>45720</v>
      </c>
      <c r="B65" s="178">
        <f>('New Data'!B65-'New Data'!B64)/('New Data'!$A65-'New Data'!$A64)</f>
        <v>9091194</v>
      </c>
      <c r="C65" s="178">
        <f>('New Data'!C65-'New Data'!C64)/('New Data'!$A65-'New Data'!$A64)</f>
        <v>0</v>
      </c>
      <c r="D65" s="178">
        <f>('New Data'!D65-'New Data'!D64)/('New Data'!$A65-'New Data'!$A64)</f>
        <v>0</v>
      </c>
      <c r="E65" s="178">
        <f>('New Data'!E65-'New Data'!E64)/('New Data'!$A65-'New Data'!$A64)</f>
        <v>0</v>
      </c>
      <c r="F65" s="178">
        <f>('New Data'!F65-'New Data'!F64)/('New Data'!$A65-'New Data'!$A64)</f>
        <v>0</v>
      </c>
      <c r="G65" s="178">
        <f>('New Data'!G65-'New Data'!G64)/('New Data'!$A65-'New Data'!$A64)</f>
        <v>0</v>
      </c>
      <c r="H65" s="178">
        <f>('New Data'!H65-'New Data'!H64)/('New Data'!$A65-'New Data'!$A64)</f>
        <v>0</v>
      </c>
      <c r="I65" s="178">
        <f>('New Data'!I65-'New Data'!I64)/('New Data'!$A65-'New Data'!$A64)</f>
        <v>0</v>
      </c>
      <c r="J65" s="178">
        <f>('New Data'!J65-'New Data'!J64)/('New Data'!$A65-'New Data'!$A64)</f>
        <v>429700</v>
      </c>
      <c r="K65" s="178">
        <f>('New Data'!K65-'New Data'!K64)/('New Data'!$A65-'New Data'!$A64)</f>
        <v>0</v>
      </c>
      <c r="L65" s="178">
        <f>('New Data'!L65-'New Data'!L64)/('New Data'!$A65-'New Data'!$A64)</f>
        <v>1735800</v>
      </c>
      <c r="M65" s="178">
        <f>('New Data'!M65-'New Data'!M64)/('New Data'!$A65-'New Data'!$A64)</f>
        <v>0</v>
      </c>
      <c r="N65" s="178">
        <f>('New Data'!N65-'New Data'!N64)/('New Data'!$A65-'New Data'!$A64)</f>
        <v>0</v>
      </c>
      <c r="O65" s="178">
        <f>('New Data'!O65-'New Data'!O64)/('New Data'!$A65-'New Data'!$A64)</f>
        <v>0</v>
      </c>
      <c r="P65" s="178">
        <f>('New Data'!P65-'New Data'!P64)/('New Data'!$A65-'New Data'!$A64)</f>
        <v>0</v>
      </c>
      <c r="Q65" s="178">
        <f>('New Data'!Q65-'New Data'!Q64)/('New Data'!$A65-'New Data'!$A64)</f>
        <v>0</v>
      </c>
      <c r="R65" s="178">
        <f>('New Data'!R65-'New Data'!R64)/('New Data'!$A65-'New Data'!$A64)</f>
        <v>0</v>
      </c>
      <c r="S65" s="178">
        <f>('New Data'!S65-'New Data'!S64)/('New Data'!$A65-'New Data'!$A64)</f>
        <v>0</v>
      </c>
      <c r="T65" s="178">
        <f>('New Data'!T65-'New Data'!T64)/('New Data'!$A65-'New Data'!$A64)</f>
        <v>0</v>
      </c>
      <c r="U65" s="178">
        <f>('New Data'!U65-'New Data'!U64)/('New Data'!$A65-'New Data'!$A64)</f>
        <v>0</v>
      </c>
      <c r="V65" s="178">
        <f>('New Data'!V65-'New Data'!V64)/('New Data'!$A65-'New Data'!$A64)</f>
        <v>0</v>
      </c>
      <c r="W65" s="178">
        <f>('New Data'!W65-'New Data'!W64)/('New Data'!$A65-'New Data'!$A64)</f>
        <v>0</v>
      </c>
      <c r="X65" s="337"/>
      <c r="Y65" s="337"/>
      <c r="Z65" s="337"/>
      <c r="AA65" s="337"/>
      <c r="AB65" s="337"/>
      <c r="AC65" s="337"/>
      <c r="AD65" s="337"/>
      <c r="AE65" s="337"/>
      <c r="AF65" s="178">
        <f t="shared" si="2"/>
        <v>11256694</v>
      </c>
    </row>
    <row r="66" spans="1:32" x14ac:dyDescent="0.3">
      <c r="A66" s="112">
        <f>'New Data'!A66</f>
        <v>45721</v>
      </c>
      <c r="B66" s="178">
        <f>('New Data'!B66-'New Data'!B65)/('New Data'!$A66-'New Data'!$A65)</f>
        <v>12795</v>
      </c>
      <c r="C66" s="178">
        <f>('New Data'!C66-'New Data'!C65)/('New Data'!$A66-'New Data'!$A65)</f>
        <v>0</v>
      </c>
      <c r="D66" s="178">
        <f>('New Data'!D66-'New Data'!D65)/('New Data'!$A66-'New Data'!$A65)</f>
        <v>0</v>
      </c>
      <c r="E66" s="178">
        <f>('New Data'!E66-'New Data'!E65)/('New Data'!$A66-'New Data'!$A65)</f>
        <v>0</v>
      </c>
      <c r="F66" s="178">
        <f>('New Data'!F66-'New Data'!F65)/('New Data'!$A66-'New Data'!$A65)</f>
        <v>1685870</v>
      </c>
      <c r="G66" s="178">
        <f>('New Data'!G66-'New Data'!G65)/('New Data'!$A66-'New Data'!$A65)</f>
        <v>0</v>
      </c>
      <c r="H66" s="178">
        <f>('New Data'!H66-'New Data'!H65)/('New Data'!$A66-'New Data'!$A65)</f>
        <v>0</v>
      </c>
      <c r="I66" s="178">
        <f>('New Data'!I66-'New Data'!I65)/('New Data'!$A66-'New Data'!$A65)</f>
        <v>0</v>
      </c>
      <c r="J66" s="178">
        <f>('New Data'!J66-'New Data'!J65)/('New Data'!$A66-'New Data'!$A65)</f>
        <v>7502</v>
      </c>
      <c r="K66" s="178">
        <f>('New Data'!K66-'New Data'!K65)/('New Data'!$A66-'New Data'!$A65)</f>
        <v>957508</v>
      </c>
      <c r="L66" s="178">
        <f>('New Data'!L66-'New Data'!L65)/('New Data'!$A66-'New Data'!$A65)</f>
        <v>12142</v>
      </c>
      <c r="M66" s="178">
        <f>('New Data'!M66-'New Data'!M65)/('New Data'!$A66-'New Data'!$A65)</f>
        <v>1462071</v>
      </c>
      <c r="N66" s="178">
        <f>('New Data'!N66-'New Data'!N65)/('New Data'!$A66-'New Data'!$A65)</f>
        <v>1393175</v>
      </c>
      <c r="O66" s="178">
        <f>('New Data'!O66-'New Data'!O65)/('New Data'!$A66-'New Data'!$A65)</f>
        <v>0</v>
      </c>
      <c r="P66" s="178">
        <f>('New Data'!P66-'New Data'!P65)/('New Data'!$A66-'New Data'!$A65)</f>
        <v>0</v>
      </c>
      <c r="Q66" s="178">
        <f>('New Data'!Q66-'New Data'!Q65)/('New Data'!$A66-'New Data'!$A65)</f>
        <v>0</v>
      </c>
      <c r="R66" s="178">
        <f>('New Data'!R66-'New Data'!R65)/('New Data'!$A66-'New Data'!$A65)</f>
        <v>0</v>
      </c>
      <c r="S66" s="178">
        <f>('New Data'!S66-'New Data'!S65)/('New Data'!$A66-'New Data'!$A65)</f>
        <v>0</v>
      </c>
      <c r="T66" s="178">
        <f>('New Data'!T66-'New Data'!T65)/('New Data'!$A66-'New Data'!$A65)</f>
        <v>0</v>
      </c>
      <c r="U66" s="178">
        <f>('New Data'!U66-'New Data'!U65)/('New Data'!$A66-'New Data'!$A65)</f>
        <v>0</v>
      </c>
      <c r="V66" s="178">
        <f>('New Data'!V66-'New Data'!V65)/('New Data'!$A66-'New Data'!$A65)</f>
        <v>0</v>
      </c>
      <c r="W66" s="178">
        <f>('New Data'!W66-'New Data'!W65)/('New Data'!$A66-'New Data'!$A65)</f>
        <v>0</v>
      </c>
      <c r="X66" s="337"/>
      <c r="Y66" s="337"/>
      <c r="Z66" s="337"/>
      <c r="AA66" s="337"/>
      <c r="AB66" s="337"/>
      <c r="AC66" s="337"/>
      <c r="AD66" s="337"/>
      <c r="AE66" s="337"/>
      <c r="AF66" s="178">
        <f t="shared" si="2"/>
        <v>5531063</v>
      </c>
    </row>
    <row r="67" spans="1:32" x14ac:dyDescent="0.3">
      <c r="A67" s="112">
        <f>'New Data'!A67</f>
        <v>45722</v>
      </c>
      <c r="B67" s="178">
        <f>('New Data'!B67-'New Data'!B66)/('New Data'!$A67-'New Data'!$A66)</f>
        <v>10973</v>
      </c>
      <c r="C67" s="178">
        <f>('New Data'!C67-'New Data'!C66)/('New Data'!$A67-'New Data'!$A66)</f>
        <v>0</v>
      </c>
      <c r="D67" s="178">
        <f>('New Data'!D67-'New Data'!D66)/('New Data'!$A67-'New Data'!$A66)</f>
        <v>0</v>
      </c>
      <c r="E67" s="178">
        <f>('New Data'!E67-'New Data'!E66)/('New Data'!$A67-'New Data'!$A66)</f>
        <v>0</v>
      </c>
      <c r="F67" s="178">
        <f>('New Data'!F67-'New Data'!F66)/('New Data'!$A67-'New Data'!$A66)</f>
        <v>3275</v>
      </c>
      <c r="G67" s="178">
        <f>('New Data'!G67-'New Data'!G66)/('New Data'!$A67-'New Data'!$A66)</f>
        <v>0</v>
      </c>
      <c r="H67" s="178">
        <f>('New Data'!H67-'New Data'!H66)/('New Data'!$A67-'New Data'!$A66)</f>
        <v>0</v>
      </c>
      <c r="I67" s="178">
        <f>('New Data'!I67-'New Data'!I66)/('New Data'!$A67-'New Data'!$A66)</f>
        <v>0</v>
      </c>
      <c r="J67" s="178">
        <f>('New Data'!J67-'New Data'!J66)/('New Data'!$A67-'New Data'!$A66)</f>
        <v>2116</v>
      </c>
      <c r="K67" s="178">
        <f>('New Data'!K67-'New Data'!K66)/('New Data'!$A67-'New Data'!$A66)</f>
        <v>12501</v>
      </c>
      <c r="L67" s="178">
        <f>('New Data'!L67-'New Data'!L66)/('New Data'!$A67-'New Data'!$A66)</f>
        <v>10583</v>
      </c>
      <c r="M67" s="178">
        <f>('New Data'!M67-'New Data'!M66)/('New Data'!$A67-'New Data'!$A66)</f>
        <v>14016</v>
      </c>
      <c r="N67" s="178">
        <f>('New Data'!N67-'New Data'!N66)/('New Data'!$A67-'New Data'!$A66)</f>
        <v>13877</v>
      </c>
      <c r="O67" s="178">
        <f>('New Data'!O67-'New Data'!O66)/('New Data'!$A67-'New Data'!$A66)</f>
        <v>0</v>
      </c>
      <c r="P67" s="178">
        <f>('New Data'!P67-'New Data'!P66)/('New Data'!$A67-'New Data'!$A66)</f>
        <v>0</v>
      </c>
      <c r="Q67" s="178">
        <f>('New Data'!Q67-'New Data'!Q66)/('New Data'!$A67-'New Data'!$A66)</f>
        <v>0</v>
      </c>
      <c r="R67" s="178">
        <f>('New Data'!R67-'New Data'!R66)/('New Data'!$A67-'New Data'!$A66)</f>
        <v>0</v>
      </c>
      <c r="S67" s="178">
        <f>('New Data'!S67-'New Data'!S66)/('New Data'!$A67-'New Data'!$A66)</f>
        <v>0</v>
      </c>
      <c r="T67" s="178">
        <f>('New Data'!T67-'New Data'!T66)/('New Data'!$A67-'New Data'!$A66)</f>
        <v>0</v>
      </c>
      <c r="U67" s="178">
        <f>('New Data'!U67-'New Data'!U66)/('New Data'!$A67-'New Data'!$A66)</f>
        <v>0</v>
      </c>
      <c r="V67" s="178">
        <f>('New Data'!V67-'New Data'!V66)/('New Data'!$A67-'New Data'!$A66)</f>
        <v>0</v>
      </c>
      <c r="W67" s="178">
        <f>('New Data'!W67-'New Data'!W66)/('New Data'!$A67-'New Data'!$A66)</f>
        <v>0</v>
      </c>
      <c r="X67" s="337"/>
      <c r="Y67" s="337"/>
      <c r="Z67" s="337"/>
      <c r="AA67" s="337"/>
      <c r="AB67" s="337"/>
      <c r="AC67" s="337"/>
      <c r="AD67" s="337"/>
      <c r="AE67" s="337"/>
      <c r="AF67" s="178">
        <f t="shared" si="2"/>
        <v>67341</v>
      </c>
    </row>
    <row r="68" spans="1:32" x14ac:dyDescent="0.3">
      <c r="A68" s="112">
        <f>'New Data'!A68</f>
        <v>45723</v>
      </c>
      <c r="B68" s="178">
        <f>('New Data'!B68-'New Data'!B67)/('New Data'!$A68-'New Data'!$A67)</f>
        <v>11698</v>
      </c>
      <c r="C68" s="178">
        <f>('New Data'!C68-'New Data'!C67)/('New Data'!$A68-'New Data'!$A67)</f>
        <v>0</v>
      </c>
      <c r="D68" s="178">
        <f>('New Data'!D68-'New Data'!D67)/('New Data'!$A68-'New Data'!$A67)</f>
        <v>0</v>
      </c>
      <c r="E68" s="178">
        <f>('New Data'!E68-'New Data'!E67)/('New Data'!$A68-'New Data'!$A67)</f>
        <v>0</v>
      </c>
      <c r="F68" s="178">
        <f>('New Data'!F68-'New Data'!F67)/('New Data'!$A68-'New Data'!$A67)</f>
        <v>3385</v>
      </c>
      <c r="G68" s="178">
        <f>('New Data'!G68-'New Data'!G67)/('New Data'!$A68-'New Data'!$A67)</f>
        <v>0</v>
      </c>
      <c r="H68" s="178">
        <f>('New Data'!H68-'New Data'!H67)/('New Data'!$A68-'New Data'!$A67)</f>
        <v>0</v>
      </c>
      <c r="I68" s="178">
        <f>('New Data'!I68-'New Data'!I67)/('New Data'!$A68-'New Data'!$A67)</f>
        <v>0</v>
      </c>
      <c r="J68" s="178">
        <f>('New Data'!J68-'New Data'!J67)/('New Data'!$A68-'New Data'!$A67)</f>
        <v>4223</v>
      </c>
      <c r="K68" s="178">
        <f>('New Data'!K68-'New Data'!K67)/('New Data'!$A68-'New Data'!$A67)</f>
        <v>27081</v>
      </c>
      <c r="L68" s="178">
        <f>('New Data'!L68-'New Data'!L67)/('New Data'!$A68-'New Data'!$A67)</f>
        <v>9718</v>
      </c>
      <c r="M68" s="178">
        <f>('New Data'!M68-'New Data'!M67)/('New Data'!$A68-'New Data'!$A67)</f>
        <v>15989</v>
      </c>
      <c r="N68" s="178">
        <f>('New Data'!N68-'New Data'!N67)/('New Data'!$A68-'New Data'!$A67)</f>
        <v>15614</v>
      </c>
      <c r="O68" s="178">
        <f>('New Data'!O68-'New Data'!O67)/('New Data'!$A68-'New Data'!$A67)</f>
        <v>0</v>
      </c>
      <c r="P68" s="178">
        <f>('New Data'!P68-'New Data'!P67)/('New Data'!$A68-'New Data'!$A67)</f>
        <v>0</v>
      </c>
      <c r="Q68" s="178">
        <f>('New Data'!Q68-'New Data'!Q67)/('New Data'!$A68-'New Data'!$A67)</f>
        <v>0</v>
      </c>
      <c r="R68" s="178">
        <f>('New Data'!R68-'New Data'!R67)/('New Data'!$A68-'New Data'!$A67)</f>
        <v>0</v>
      </c>
      <c r="S68" s="178">
        <f>('New Data'!S68-'New Data'!S67)/('New Data'!$A68-'New Data'!$A67)</f>
        <v>0</v>
      </c>
      <c r="T68" s="178">
        <f>('New Data'!T68-'New Data'!T67)/('New Data'!$A68-'New Data'!$A67)</f>
        <v>0</v>
      </c>
      <c r="U68" s="178">
        <f>('New Data'!U68-'New Data'!U67)/('New Data'!$A68-'New Data'!$A67)</f>
        <v>0</v>
      </c>
      <c r="V68" s="178">
        <f>('New Data'!V68-'New Data'!V67)/('New Data'!$A68-'New Data'!$A67)</f>
        <v>0</v>
      </c>
      <c r="W68" s="178">
        <f>('New Data'!W68-'New Data'!W67)/('New Data'!$A68-'New Data'!$A67)</f>
        <v>0</v>
      </c>
      <c r="X68" s="337"/>
      <c r="Y68" s="337"/>
      <c r="Z68" s="337"/>
      <c r="AA68" s="337"/>
      <c r="AB68" s="337"/>
      <c r="AC68" s="337"/>
      <c r="AD68" s="337"/>
      <c r="AE68" s="337"/>
      <c r="AF68" s="178">
        <f t="shared" si="2"/>
        <v>87708</v>
      </c>
    </row>
    <row r="69" spans="1:32" x14ac:dyDescent="0.3">
      <c r="A69" s="112">
        <f>'New Data'!A69</f>
        <v>45724</v>
      </c>
      <c r="B69" s="178">
        <f>('New Data'!B69-'New Data'!B68)/('New Data'!$A69-'New Data'!$A68)</f>
        <v>13206</v>
      </c>
      <c r="C69" s="178">
        <f>('New Data'!C69-'New Data'!C68)/('New Data'!$A69-'New Data'!$A68)</f>
        <v>0</v>
      </c>
      <c r="D69" s="178">
        <f>('New Data'!D69-'New Data'!D68)/('New Data'!$A69-'New Data'!$A68)</f>
        <v>0</v>
      </c>
      <c r="E69" s="178">
        <f>('New Data'!E69-'New Data'!E68)/('New Data'!$A69-'New Data'!$A68)</f>
        <v>0</v>
      </c>
      <c r="F69" s="178">
        <f>('New Data'!F69-'New Data'!F68)/('New Data'!$A69-'New Data'!$A68)</f>
        <v>1442</v>
      </c>
      <c r="G69" s="178">
        <f>('New Data'!G69-'New Data'!G68)/('New Data'!$A69-'New Data'!$A68)</f>
        <v>0</v>
      </c>
      <c r="H69" s="178">
        <f>('New Data'!H69-'New Data'!H68)/('New Data'!$A69-'New Data'!$A68)</f>
        <v>0</v>
      </c>
      <c r="I69" s="178">
        <f>('New Data'!I69-'New Data'!I68)/('New Data'!$A69-'New Data'!$A68)</f>
        <v>0</v>
      </c>
      <c r="J69" s="178">
        <f>('New Data'!J69-'New Data'!J68)/('New Data'!$A69-'New Data'!$A68)</f>
        <v>2314</v>
      </c>
      <c r="K69" s="178">
        <f>('New Data'!K69-'New Data'!K68)/('New Data'!$A69-'New Data'!$A68)</f>
        <v>26193</v>
      </c>
      <c r="L69" s="178">
        <f>('New Data'!L69-'New Data'!L68)/('New Data'!$A69-'New Data'!$A68)</f>
        <v>11306</v>
      </c>
      <c r="M69" s="178">
        <f>('New Data'!M69-'New Data'!M68)/('New Data'!$A69-'New Data'!$A68)</f>
        <v>16311</v>
      </c>
      <c r="N69" s="178">
        <f>('New Data'!N69-'New Data'!N68)/('New Data'!$A69-'New Data'!$A68)</f>
        <v>16537</v>
      </c>
      <c r="O69" s="178">
        <f>('New Data'!O69-'New Data'!O68)/('New Data'!$A69-'New Data'!$A68)</f>
        <v>0</v>
      </c>
      <c r="P69" s="178">
        <f>('New Data'!P69-'New Data'!P68)/('New Data'!$A69-'New Data'!$A68)</f>
        <v>0</v>
      </c>
      <c r="Q69" s="178">
        <f>('New Data'!Q69-'New Data'!Q68)/('New Data'!$A69-'New Data'!$A68)</f>
        <v>0</v>
      </c>
      <c r="R69" s="178">
        <f>('New Data'!R69-'New Data'!R68)/('New Data'!$A69-'New Data'!$A68)</f>
        <v>0</v>
      </c>
      <c r="S69" s="178">
        <f>('New Data'!S69-'New Data'!S68)/('New Data'!$A69-'New Data'!$A68)</f>
        <v>0</v>
      </c>
      <c r="T69" s="178">
        <f>('New Data'!T69-'New Data'!T68)/('New Data'!$A69-'New Data'!$A68)</f>
        <v>0</v>
      </c>
      <c r="U69" s="178">
        <f>('New Data'!U69-'New Data'!U68)/('New Data'!$A69-'New Data'!$A68)</f>
        <v>0</v>
      </c>
      <c r="V69" s="178">
        <f>('New Data'!V69-'New Data'!V68)/('New Data'!$A69-'New Data'!$A68)</f>
        <v>0</v>
      </c>
      <c r="W69" s="178">
        <f>('New Data'!W69-'New Data'!W68)/('New Data'!$A69-'New Data'!$A68)</f>
        <v>0</v>
      </c>
      <c r="X69" s="337"/>
      <c r="Y69" s="337"/>
      <c r="Z69" s="337"/>
      <c r="AA69" s="337"/>
      <c r="AB69" s="337"/>
      <c r="AC69" s="337"/>
      <c r="AD69" s="337"/>
      <c r="AE69" s="337"/>
      <c r="AF69" s="178">
        <f t="shared" si="2"/>
        <v>87309</v>
      </c>
    </row>
    <row r="70" spans="1:32" x14ac:dyDescent="0.3">
      <c r="A70" s="112">
        <f>'New Data'!A70</f>
        <v>45725</v>
      </c>
      <c r="B70" s="178">
        <f>('New Data'!B70-'New Data'!B69)/('New Data'!$A70-'New Data'!$A69)</f>
        <v>7994</v>
      </c>
      <c r="C70" s="178">
        <f>('New Data'!C70-'New Data'!C69)/('New Data'!$A70-'New Data'!$A69)</f>
        <v>0</v>
      </c>
      <c r="D70" s="178">
        <f>('New Data'!D70-'New Data'!D69)/('New Data'!$A70-'New Data'!$A69)</f>
        <v>0</v>
      </c>
      <c r="E70" s="178">
        <f>('New Data'!E70-'New Data'!E69)/('New Data'!$A70-'New Data'!$A69)</f>
        <v>0</v>
      </c>
      <c r="F70" s="178">
        <f>('New Data'!F70-'New Data'!F69)/('New Data'!$A70-'New Data'!$A69)</f>
        <v>2903</v>
      </c>
      <c r="G70" s="178">
        <f>('New Data'!G70-'New Data'!G69)/('New Data'!$A70-'New Data'!$A69)</f>
        <v>0</v>
      </c>
      <c r="H70" s="178">
        <f>('New Data'!H70-'New Data'!H69)/('New Data'!$A70-'New Data'!$A69)</f>
        <v>0</v>
      </c>
      <c r="I70" s="178">
        <f>('New Data'!I70-'New Data'!I69)/('New Data'!$A70-'New Data'!$A69)</f>
        <v>0</v>
      </c>
      <c r="J70" s="178">
        <f>('New Data'!J70-'New Data'!J69)/('New Data'!$A70-'New Data'!$A69)</f>
        <v>6981</v>
      </c>
      <c r="K70" s="178">
        <f>('New Data'!K70-'New Data'!K69)/('New Data'!$A70-'New Data'!$A69)</f>
        <v>23622</v>
      </c>
      <c r="L70" s="178">
        <f>('New Data'!L70-'New Data'!L69)/('New Data'!$A70-'New Data'!$A69)</f>
        <v>2256</v>
      </c>
      <c r="M70" s="178">
        <f>('New Data'!M70-'New Data'!M69)/('New Data'!$A70-'New Data'!$A69)</f>
        <v>14857</v>
      </c>
      <c r="N70" s="178">
        <f>('New Data'!N70-'New Data'!N69)/('New Data'!$A70-'New Data'!$A69)</f>
        <v>13854</v>
      </c>
      <c r="O70" s="178">
        <f>('New Data'!O70-'New Data'!O69)/('New Data'!$A70-'New Data'!$A69)</f>
        <v>0</v>
      </c>
      <c r="P70" s="178">
        <f>('New Data'!P70-'New Data'!P69)/('New Data'!$A70-'New Data'!$A69)</f>
        <v>0</v>
      </c>
      <c r="Q70" s="178">
        <f>('New Data'!Q70-'New Data'!Q69)/('New Data'!$A70-'New Data'!$A69)</f>
        <v>0</v>
      </c>
      <c r="R70" s="178">
        <f>('New Data'!R70-'New Data'!R69)/('New Data'!$A70-'New Data'!$A69)</f>
        <v>0</v>
      </c>
      <c r="S70" s="178">
        <f>('New Data'!S70-'New Data'!S69)/('New Data'!$A70-'New Data'!$A69)</f>
        <v>0</v>
      </c>
      <c r="T70" s="178">
        <f>('New Data'!T70-'New Data'!T69)/('New Data'!$A70-'New Data'!$A69)</f>
        <v>0</v>
      </c>
      <c r="U70" s="178">
        <f>('New Data'!U70-'New Data'!U69)/('New Data'!$A70-'New Data'!$A69)</f>
        <v>0</v>
      </c>
      <c r="V70" s="178">
        <f>('New Data'!V70-'New Data'!V69)/('New Data'!$A70-'New Data'!$A69)</f>
        <v>0</v>
      </c>
      <c r="W70" s="178">
        <f>('New Data'!W70-'New Data'!W69)/('New Data'!$A70-'New Data'!$A69)</f>
        <v>0</v>
      </c>
      <c r="X70" s="337"/>
      <c r="Y70" s="337"/>
      <c r="Z70" s="337"/>
      <c r="AA70" s="337"/>
      <c r="AB70" s="337"/>
      <c r="AC70" s="337"/>
      <c r="AD70" s="337"/>
      <c r="AE70" s="337"/>
      <c r="AF70" s="178">
        <f t="shared" si="2"/>
        <v>72467</v>
      </c>
    </row>
    <row r="71" spans="1:32" x14ac:dyDescent="0.3">
      <c r="A71" s="112">
        <f>'New Data'!A71</f>
        <v>45726</v>
      </c>
      <c r="B71" s="178">
        <f>('New Data'!B71-'New Data'!B70)/('New Data'!$A71-'New Data'!$A70)</f>
        <v>0</v>
      </c>
      <c r="C71" s="178">
        <f>('New Data'!C71-'New Data'!C70)/('New Data'!$A71-'New Data'!$A70)</f>
        <v>0</v>
      </c>
      <c r="D71" s="178">
        <f>('New Data'!D71-'New Data'!D70)/('New Data'!$A71-'New Data'!$A70)</f>
        <v>0</v>
      </c>
      <c r="E71" s="178">
        <f>('New Data'!E71-'New Data'!E70)/('New Data'!$A71-'New Data'!$A70)</f>
        <v>0</v>
      </c>
      <c r="F71" s="178">
        <f>('New Data'!F71-'New Data'!F70)/('New Data'!$A71-'New Data'!$A70)</f>
        <v>2941</v>
      </c>
      <c r="G71" s="178">
        <f>('New Data'!G71-'New Data'!G70)/('New Data'!$A71-'New Data'!$A70)</f>
        <v>0</v>
      </c>
      <c r="H71" s="178">
        <f>('New Data'!H71-'New Data'!H70)/('New Data'!$A71-'New Data'!$A70)</f>
        <v>0</v>
      </c>
      <c r="I71" s="178">
        <f>('New Data'!I71-'New Data'!I70)/('New Data'!$A71-'New Data'!$A70)</f>
        <v>0</v>
      </c>
      <c r="J71" s="178">
        <f>('New Data'!J71-'New Data'!J70)/('New Data'!$A71-'New Data'!$A70)</f>
        <v>5466</v>
      </c>
      <c r="K71" s="178">
        <f>('New Data'!K71-'New Data'!K70)/('New Data'!$A71-'New Data'!$A70)</f>
        <v>11723</v>
      </c>
      <c r="L71" s="178">
        <f>('New Data'!L71-'New Data'!L70)/('New Data'!$A71-'New Data'!$A70)</f>
        <v>0</v>
      </c>
      <c r="M71" s="178">
        <f>('New Data'!M71-'New Data'!M70)/('New Data'!$A71-'New Data'!$A70)</f>
        <v>15364</v>
      </c>
      <c r="N71" s="178">
        <f>('New Data'!N71-'New Data'!N70)/('New Data'!$A71-'New Data'!$A70)</f>
        <v>14632</v>
      </c>
      <c r="O71" s="178">
        <f>('New Data'!O71-'New Data'!O70)/('New Data'!$A71-'New Data'!$A70)</f>
        <v>0</v>
      </c>
      <c r="P71" s="178">
        <f>('New Data'!P71-'New Data'!P70)/('New Data'!$A71-'New Data'!$A70)</f>
        <v>0</v>
      </c>
      <c r="Q71" s="178">
        <f>('New Data'!Q71-'New Data'!Q70)/('New Data'!$A71-'New Data'!$A70)</f>
        <v>0</v>
      </c>
      <c r="R71" s="178">
        <f>('New Data'!R71-'New Data'!R70)/('New Data'!$A71-'New Data'!$A70)</f>
        <v>0</v>
      </c>
      <c r="S71" s="178">
        <f>('New Data'!S71-'New Data'!S70)/('New Data'!$A71-'New Data'!$A70)</f>
        <v>0</v>
      </c>
      <c r="T71" s="178">
        <f>('New Data'!T71-'New Data'!T70)/('New Data'!$A71-'New Data'!$A70)</f>
        <v>0</v>
      </c>
      <c r="U71" s="178">
        <f>('New Data'!U71-'New Data'!U70)/('New Data'!$A71-'New Data'!$A70)</f>
        <v>0</v>
      </c>
      <c r="V71" s="178">
        <f>('New Data'!V71-'New Data'!V70)/('New Data'!$A71-'New Data'!$A70)</f>
        <v>0</v>
      </c>
      <c r="W71" s="178">
        <f>('New Data'!W71-'New Data'!W70)/('New Data'!$A71-'New Data'!$A70)</f>
        <v>0</v>
      </c>
      <c r="X71" s="337"/>
      <c r="Y71" s="337"/>
      <c r="Z71" s="337"/>
      <c r="AA71" s="337"/>
      <c r="AB71" s="337"/>
      <c r="AC71" s="337"/>
      <c r="AD71" s="337"/>
      <c r="AE71" s="337"/>
      <c r="AF71" s="178">
        <f t="shared" si="2"/>
        <v>50126</v>
      </c>
    </row>
    <row r="72" spans="1:32" x14ac:dyDescent="0.3">
      <c r="A72" s="112">
        <f>'New Data'!A72</f>
        <v>45727</v>
      </c>
      <c r="B72" s="178">
        <f>('New Data'!B72-'New Data'!B71)/('New Data'!$A72-'New Data'!$A71)</f>
        <v>0</v>
      </c>
      <c r="C72" s="178">
        <f>('New Data'!C72-'New Data'!C71)/('New Data'!$A72-'New Data'!$A71)</f>
        <v>0</v>
      </c>
      <c r="D72" s="178">
        <f>('New Data'!D72-'New Data'!D71)/('New Data'!$A72-'New Data'!$A71)</f>
        <v>0</v>
      </c>
      <c r="E72" s="178">
        <f>('New Data'!E72-'New Data'!E71)/('New Data'!$A72-'New Data'!$A71)</f>
        <v>0</v>
      </c>
      <c r="F72" s="178">
        <f>('New Data'!F72-'New Data'!F71)/('New Data'!$A72-'New Data'!$A71)</f>
        <v>3002</v>
      </c>
      <c r="G72" s="178">
        <f>('New Data'!G72-'New Data'!G71)/('New Data'!$A72-'New Data'!$A71)</f>
        <v>0</v>
      </c>
      <c r="H72" s="178">
        <f>('New Data'!H72-'New Data'!H71)/('New Data'!$A72-'New Data'!$A71)</f>
        <v>0</v>
      </c>
      <c r="I72" s="178">
        <f>('New Data'!I72-'New Data'!I71)/('New Data'!$A72-'New Data'!$A71)</f>
        <v>0</v>
      </c>
      <c r="J72" s="178">
        <f>('New Data'!J72-'New Data'!J71)/('New Data'!$A72-'New Data'!$A71)</f>
        <v>8025</v>
      </c>
      <c r="K72" s="178">
        <f>('New Data'!K72-'New Data'!K71)/('New Data'!$A72-'New Data'!$A71)</f>
        <v>4659</v>
      </c>
      <c r="L72" s="178">
        <f>('New Data'!L72-'New Data'!L71)/('New Data'!$A72-'New Data'!$A71)</f>
        <v>0</v>
      </c>
      <c r="M72" s="178">
        <f>('New Data'!M72-'New Data'!M71)/('New Data'!$A72-'New Data'!$A71)</f>
        <v>5089</v>
      </c>
      <c r="N72" s="178">
        <f>('New Data'!N72-'New Data'!N71)/('New Data'!$A72-'New Data'!$A71)</f>
        <v>3301</v>
      </c>
      <c r="O72" s="178">
        <f>('New Data'!O72-'New Data'!O71)/('New Data'!$A72-'New Data'!$A71)</f>
        <v>0</v>
      </c>
      <c r="P72" s="178">
        <f>('New Data'!P72-'New Data'!P71)/('New Data'!$A72-'New Data'!$A71)</f>
        <v>0</v>
      </c>
      <c r="Q72" s="178">
        <f>('New Data'!Q72-'New Data'!Q71)/('New Data'!$A72-'New Data'!$A71)</f>
        <v>0</v>
      </c>
      <c r="R72" s="178">
        <f>('New Data'!R72-'New Data'!R71)/('New Data'!$A72-'New Data'!$A71)</f>
        <v>0</v>
      </c>
      <c r="S72" s="178">
        <f>('New Data'!S72-'New Data'!S71)/('New Data'!$A72-'New Data'!$A71)</f>
        <v>0</v>
      </c>
      <c r="T72" s="178">
        <f>('New Data'!T72-'New Data'!T71)/('New Data'!$A72-'New Data'!$A71)</f>
        <v>0</v>
      </c>
      <c r="U72" s="178">
        <f>('New Data'!U72-'New Data'!U71)/('New Data'!$A72-'New Data'!$A71)</f>
        <v>0</v>
      </c>
      <c r="V72" s="178">
        <f>('New Data'!V72-'New Data'!V71)/('New Data'!$A72-'New Data'!$A71)</f>
        <v>0</v>
      </c>
      <c r="W72" s="178">
        <f>('New Data'!W72-'New Data'!W71)/('New Data'!$A72-'New Data'!$A71)</f>
        <v>0</v>
      </c>
      <c r="X72" s="178">
        <f>('New Data'!X72-'New Data'!X71)/('New Data'!$A72-'New Data'!$A71)</f>
        <v>0</v>
      </c>
      <c r="Y72" s="337"/>
      <c r="Z72" s="337"/>
      <c r="AA72" s="337"/>
      <c r="AB72" s="337"/>
      <c r="AC72" s="337"/>
      <c r="AD72" s="337"/>
      <c r="AE72" s="337"/>
      <c r="AF72" s="178">
        <f t="shared" si="2"/>
        <v>24076</v>
      </c>
    </row>
    <row r="73" spans="1:32" x14ac:dyDescent="0.3">
      <c r="A73" s="112">
        <f>'New Data'!A73</f>
        <v>45728</v>
      </c>
      <c r="B73" s="178">
        <f>('New Data'!B73-'New Data'!B72)/('New Data'!$A73-'New Data'!$A72)</f>
        <v>11286</v>
      </c>
      <c r="C73" s="178">
        <f>('New Data'!C73-'New Data'!C72)/('New Data'!$A73-'New Data'!$A72)</f>
        <v>0</v>
      </c>
      <c r="D73" s="178">
        <f>('New Data'!D73-'New Data'!D72)/('New Data'!$A73-'New Data'!$A72)</f>
        <v>0</v>
      </c>
      <c r="E73" s="178">
        <f>('New Data'!E73-'New Data'!E72)/('New Data'!$A73-'New Data'!$A72)</f>
        <v>0</v>
      </c>
      <c r="F73" s="178">
        <f>('New Data'!F73-'New Data'!F72)/('New Data'!$A73-'New Data'!$A72)</f>
        <v>0</v>
      </c>
      <c r="G73" s="178">
        <f>('New Data'!G73-'New Data'!G72)/('New Data'!$A73-'New Data'!$A72)</f>
        <v>0</v>
      </c>
      <c r="H73" s="178">
        <f>('New Data'!H73-'New Data'!H72)/('New Data'!$A73-'New Data'!$A72)</f>
        <v>0</v>
      </c>
      <c r="I73" s="178">
        <f>('New Data'!I73-'New Data'!I72)/('New Data'!$A73-'New Data'!$A72)</f>
        <v>0</v>
      </c>
      <c r="J73" s="178">
        <f>('New Data'!J73-'New Data'!J72)/('New Data'!$A73-'New Data'!$A72)</f>
        <v>2561</v>
      </c>
      <c r="K73" s="178">
        <f>('New Data'!K73-'New Data'!K72)/('New Data'!$A73-'New Data'!$A72)</f>
        <v>6623</v>
      </c>
      <c r="L73" s="178">
        <f>('New Data'!L73-'New Data'!L72)/('New Data'!$A73-'New Data'!$A72)</f>
        <v>317</v>
      </c>
      <c r="M73" s="178">
        <f>('New Data'!M73-'New Data'!M72)/('New Data'!$A73-'New Data'!$A72)</f>
        <v>7318</v>
      </c>
      <c r="N73" s="178">
        <f>('New Data'!N73-'New Data'!N72)/('New Data'!$A73-'New Data'!$A72)</f>
        <v>6963</v>
      </c>
      <c r="O73" s="178">
        <f>('New Data'!O73-'New Data'!O72)/('New Data'!$A73-'New Data'!$A72)</f>
        <v>4293</v>
      </c>
      <c r="P73" s="178">
        <f>('New Data'!P73-'New Data'!P72)/('New Data'!$A73-'New Data'!$A72)</f>
        <v>0</v>
      </c>
      <c r="Q73" s="178">
        <f>('New Data'!Q73-'New Data'!Q72)/('New Data'!$A73-'New Data'!$A72)</f>
        <v>0</v>
      </c>
      <c r="R73" s="178">
        <f>('New Data'!R73-'New Data'!R72)/('New Data'!$A73-'New Data'!$A72)</f>
        <v>0</v>
      </c>
      <c r="S73" s="178">
        <f>('New Data'!S73-'New Data'!S72)/('New Data'!$A73-'New Data'!$A72)</f>
        <v>0</v>
      </c>
      <c r="T73" s="178">
        <f>('New Data'!T73-'New Data'!T72)/('New Data'!$A73-'New Data'!$A72)</f>
        <v>0</v>
      </c>
      <c r="U73" s="178">
        <f>('New Data'!U73-'New Data'!U72)/('New Data'!$A73-'New Data'!$A72)</f>
        <v>0</v>
      </c>
      <c r="V73" s="178">
        <f>('New Data'!V73-'New Data'!V72)/('New Data'!$A73-'New Data'!$A72)</f>
        <v>0</v>
      </c>
      <c r="W73" s="178">
        <f>('New Data'!W73-'New Data'!W72)/('New Data'!$A73-'New Data'!$A72)</f>
        <v>0</v>
      </c>
      <c r="X73" s="178">
        <f>('New Data'!X73-'New Data'!X72)/('New Data'!$A73-'New Data'!$A72)</f>
        <v>0</v>
      </c>
      <c r="Y73" s="337"/>
      <c r="Z73" s="337"/>
      <c r="AA73" s="337"/>
      <c r="AB73" s="337"/>
      <c r="AC73" s="337"/>
      <c r="AD73" s="337"/>
      <c r="AE73" s="337"/>
      <c r="AF73" s="178">
        <f t="shared" si="2"/>
        <v>39361</v>
      </c>
    </row>
    <row r="74" spans="1:32" x14ac:dyDescent="0.3">
      <c r="A74" s="112">
        <f>'New Data'!A74</f>
        <v>45729</v>
      </c>
      <c r="B74" s="178">
        <f>('New Data'!B74-'New Data'!B73)/('New Data'!$A74-'New Data'!$A73)</f>
        <v>11640</v>
      </c>
      <c r="C74" s="178">
        <f>('New Data'!C74-'New Data'!C73)/('New Data'!$A74-'New Data'!$A73)</f>
        <v>0</v>
      </c>
      <c r="D74" s="178">
        <f>('New Data'!D74-'New Data'!D73)/('New Data'!$A74-'New Data'!$A73)</f>
        <v>0</v>
      </c>
      <c r="E74" s="178">
        <f>('New Data'!E74-'New Data'!E73)/('New Data'!$A74-'New Data'!$A73)</f>
        <v>0</v>
      </c>
      <c r="F74" s="178">
        <f>('New Data'!F74-'New Data'!F73)/('New Data'!$A74-'New Data'!$A73)</f>
        <v>3099</v>
      </c>
      <c r="G74" s="178">
        <f>('New Data'!G74-'New Data'!G73)/('New Data'!$A74-'New Data'!$A73)</f>
        <v>0</v>
      </c>
      <c r="H74" s="178">
        <f>('New Data'!H74-'New Data'!H73)/('New Data'!$A74-'New Data'!$A73)</f>
        <v>0</v>
      </c>
      <c r="I74" s="178">
        <f>('New Data'!I74-'New Data'!I73)/('New Data'!$A74-'New Data'!$A73)</f>
        <v>0</v>
      </c>
      <c r="J74" s="178">
        <f>('New Data'!J74-'New Data'!J73)/('New Data'!$A74-'New Data'!$A73)</f>
        <v>8639</v>
      </c>
      <c r="K74" s="178">
        <f>('New Data'!K74-'New Data'!K73)/('New Data'!$A74-'New Data'!$A73)</f>
        <v>14499</v>
      </c>
      <c r="L74" s="178">
        <f>('New Data'!L74-'New Data'!L73)/('New Data'!$A74-'New Data'!$A73)</f>
        <v>0</v>
      </c>
      <c r="M74" s="178">
        <f>('New Data'!M74-'New Data'!M73)/('New Data'!$A74-'New Data'!$A73)</f>
        <v>15629</v>
      </c>
      <c r="N74" s="178">
        <f>('New Data'!N74-'New Data'!N73)/('New Data'!$A74-'New Data'!$A73)</f>
        <v>15175</v>
      </c>
      <c r="O74" s="178">
        <f>('New Data'!O74-'New Data'!O73)/('New Data'!$A74-'New Data'!$A73)</f>
        <v>6737</v>
      </c>
      <c r="P74" s="178">
        <f>('New Data'!P74-'New Data'!P73)/('New Data'!$A74-'New Data'!$A73)</f>
        <v>0</v>
      </c>
      <c r="Q74" s="178">
        <f>('New Data'!Q74-'New Data'!Q73)/('New Data'!$A74-'New Data'!$A73)</f>
        <v>0</v>
      </c>
      <c r="R74" s="178">
        <f>('New Data'!R74-'New Data'!R73)/('New Data'!$A74-'New Data'!$A73)</f>
        <v>0</v>
      </c>
      <c r="S74" s="178">
        <f>('New Data'!S74-'New Data'!S73)/('New Data'!$A74-'New Data'!$A73)</f>
        <v>0</v>
      </c>
      <c r="T74" s="178">
        <f>('New Data'!T74-'New Data'!T73)/('New Data'!$A74-'New Data'!$A73)</f>
        <v>0</v>
      </c>
      <c r="U74" s="178">
        <f>('New Data'!U74-'New Data'!U73)/('New Data'!$A74-'New Data'!$A73)</f>
        <v>0</v>
      </c>
      <c r="V74" s="178">
        <f>('New Data'!V74-'New Data'!V73)/('New Data'!$A74-'New Data'!$A73)</f>
        <v>0</v>
      </c>
      <c r="W74" s="178">
        <f>('New Data'!W74-'New Data'!W73)/('New Data'!$A74-'New Data'!$A73)</f>
        <v>0</v>
      </c>
      <c r="X74" s="178">
        <f>('New Data'!X74-'New Data'!X73)/('New Data'!$A74-'New Data'!$A73)</f>
        <v>0</v>
      </c>
      <c r="Y74" s="337"/>
      <c r="Z74" s="337"/>
      <c r="AA74" s="337"/>
      <c r="AB74" s="337"/>
      <c r="AC74" s="337"/>
      <c r="AD74" s="337"/>
      <c r="AE74" s="337"/>
      <c r="AF74" s="178">
        <f t="shared" si="2"/>
        <v>75418</v>
      </c>
    </row>
    <row r="75" spans="1:32" x14ac:dyDescent="0.3">
      <c r="A75" s="112">
        <f>'New Data'!A75</f>
        <v>45730</v>
      </c>
      <c r="B75" s="178">
        <f>('New Data'!B75-'New Data'!B74)/('New Data'!$A75-'New Data'!$A74)</f>
        <v>12010</v>
      </c>
      <c r="C75" s="178">
        <f>('New Data'!C75-'New Data'!C74)/('New Data'!$A75-'New Data'!$A74)</f>
        <v>0</v>
      </c>
      <c r="D75" s="178">
        <f>('New Data'!D75-'New Data'!D74)/('New Data'!$A75-'New Data'!$A74)</f>
        <v>0</v>
      </c>
      <c r="E75" s="178">
        <f>('New Data'!E75-'New Data'!E74)/('New Data'!$A75-'New Data'!$A74)</f>
        <v>0</v>
      </c>
      <c r="F75" s="178">
        <f>('New Data'!F75-'New Data'!F74)/('New Data'!$A75-'New Data'!$A74)</f>
        <v>1680</v>
      </c>
      <c r="G75" s="178">
        <f>('New Data'!G75-'New Data'!G74)/('New Data'!$A75-'New Data'!$A74)</f>
        <v>0</v>
      </c>
      <c r="H75" s="178">
        <f>('New Data'!H75-'New Data'!H74)/('New Data'!$A75-'New Data'!$A74)</f>
        <v>0</v>
      </c>
      <c r="I75" s="178">
        <f>('New Data'!I75-'New Data'!I74)/('New Data'!$A75-'New Data'!$A74)</f>
        <v>0</v>
      </c>
      <c r="J75" s="178">
        <f>('New Data'!J75-'New Data'!J74)/('New Data'!$A75-'New Data'!$A74)</f>
        <v>106</v>
      </c>
      <c r="K75" s="178">
        <f>('New Data'!K75-'New Data'!K74)/('New Data'!$A75-'New Data'!$A74)</f>
        <v>16135</v>
      </c>
      <c r="L75" s="178">
        <f>('New Data'!L75-'New Data'!L74)/('New Data'!$A75-'New Data'!$A74)</f>
        <v>6336</v>
      </c>
      <c r="M75" s="178">
        <f>('New Data'!M75-'New Data'!M74)/('New Data'!$A75-'New Data'!$A74)</f>
        <v>17075</v>
      </c>
      <c r="N75" s="178">
        <f>('New Data'!N75-'New Data'!N74)/('New Data'!$A75-'New Data'!$A74)</f>
        <v>15452</v>
      </c>
      <c r="O75" s="178">
        <f>('New Data'!O75-'New Data'!O74)/('New Data'!$A75-'New Data'!$A74)</f>
        <v>6994</v>
      </c>
      <c r="P75" s="178">
        <f>('New Data'!P75-'New Data'!P74)/('New Data'!$A75-'New Data'!$A74)</f>
        <v>0</v>
      </c>
      <c r="Q75" s="178">
        <f>('New Data'!Q75-'New Data'!Q74)/('New Data'!$A75-'New Data'!$A74)</f>
        <v>0</v>
      </c>
      <c r="R75" s="178">
        <f>('New Data'!R75-'New Data'!R74)/('New Data'!$A75-'New Data'!$A74)</f>
        <v>0</v>
      </c>
      <c r="S75" s="178">
        <f>('New Data'!S75-'New Data'!S74)/('New Data'!$A75-'New Data'!$A74)</f>
        <v>0</v>
      </c>
      <c r="T75" s="178">
        <f>('New Data'!T75-'New Data'!T74)/('New Data'!$A75-'New Data'!$A74)</f>
        <v>0</v>
      </c>
      <c r="U75" s="178">
        <f>('New Data'!U75-'New Data'!U74)/('New Data'!$A75-'New Data'!$A74)</f>
        <v>0</v>
      </c>
      <c r="V75" s="178">
        <f>('New Data'!V75-'New Data'!V74)/('New Data'!$A75-'New Data'!$A74)</f>
        <v>0</v>
      </c>
      <c r="W75" s="178">
        <f>('New Data'!W75-'New Data'!W74)/('New Data'!$A75-'New Data'!$A74)</f>
        <v>0</v>
      </c>
      <c r="X75" s="178">
        <f>('New Data'!X75-'New Data'!X74)/('New Data'!$A75-'New Data'!$A74)</f>
        <v>0</v>
      </c>
      <c r="Y75" s="337"/>
      <c r="Z75" s="337"/>
      <c r="AA75" s="337"/>
      <c r="AB75" s="337"/>
      <c r="AC75" s="337"/>
      <c r="AD75" s="337"/>
      <c r="AE75" s="337"/>
      <c r="AF75" s="178">
        <f t="shared" si="2"/>
        <v>75788</v>
      </c>
    </row>
    <row r="76" spans="1:32" x14ac:dyDescent="0.3">
      <c r="A76" s="112">
        <f>'New Data'!A76</f>
        <v>45731</v>
      </c>
      <c r="B76" s="178">
        <f>('New Data'!B76-'New Data'!B75)/('New Data'!$A76-'New Data'!$A75)</f>
        <v>11339</v>
      </c>
      <c r="C76" s="178">
        <f>('New Data'!C76-'New Data'!C75)/('New Data'!$A76-'New Data'!$A75)</f>
        <v>0</v>
      </c>
      <c r="D76" s="178">
        <f>('New Data'!D76-'New Data'!D75)/('New Data'!$A76-'New Data'!$A75)</f>
        <v>0</v>
      </c>
      <c r="E76" s="178">
        <f>('New Data'!E76-'New Data'!E75)/('New Data'!$A76-'New Data'!$A75)</f>
        <v>0</v>
      </c>
      <c r="F76" s="178">
        <f>('New Data'!F76-'New Data'!F75)/('New Data'!$A76-'New Data'!$A75)</f>
        <v>1617</v>
      </c>
      <c r="G76" s="178">
        <f>('New Data'!G76-'New Data'!G75)/('New Data'!$A76-'New Data'!$A75)</f>
        <v>0</v>
      </c>
      <c r="H76" s="178">
        <f>('New Data'!H76-'New Data'!H75)/('New Data'!$A76-'New Data'!$A75)</f>
        <v>0</v>
      </c>
      <c r="I76" s="178">
        <f>('New Data'!I76-'New Data'!I75)/('New Data'!$A76-'New Data'!$A75)</f>
        <v>0</v>
      </c>
      <c r="J76" s="178">
        <f>('New Data'!J76-'New Data'!J75)/('New Data'!$A76-'New Data'!$A75)</f>
        <v>359</v>
      </c>
      <c r="K76" s="178">
        <f>('New Data'!K76-'New Data'!K75)/('New Data'!$A76-'New Data'!$A75)</f>
        <v>14756</v>
      </c>
      <c r="L76" s="178">
        <f>('New Data'!L76-'New Data'!L75)/('New Data'!$A76-'New Data'!$A75)</f>
        <v>10035</v>
      </c>
      <c r="M76" s="178">
        <f>('New Data'!M76-'New Data'!M75)/('New Data'!$A76-'New Data'!$A75)</f>
        <v>15843</v>
      </c>
      <c r="N76" s="178">
        <f>('New Data'!N76-'New Data'!N75)/('New Data'!$A76-'New Data'!$A75)</f>
        <v>7939</v>
      </c>
      <c r="O76" s="178">
        <f>('New Data'!O76-'New Data'!O75)/('New Data'!$A76-'New Data'!$A75)</f>
        <v>0</v>
      </c>
      <c r="P76" s="178">
        <f>('New Data'!P76-'New Data'!P75)/('New Data'!$A76-'New Data'!$A75)</f>
        <v>0</v>
      </c>
      <c r="Q76" s="178">
        <f>('New Data'!Q76-'New Data'!Q75)/('New Data'!$A76-'New Data'!$A75)</f>
        <v>0</v>
      </c>
      <c r="R76" s="178">
        <f>('New Data'!R76-'New Data'!R75)/('New Data'!$A76-'New Data'!$A75)</f>
        <v>0</v>
      </c>
      <c r="S76" s="178">
        <f>('New Data'!S76-'New Data'!S75)/('New Data'!$A76-'New Data'!$A75)</f>
        <v>0</v>
      </c>
      <c r="T76" s="178">
        <f>('New Data'!T76-'New Data'!T75)/('New Data'!$A76-'New Data'!$A75)</f>
        <v>0</v>
      </c>
      <c r="U76" s="178">
        <f>('New Data'!U76-'New Data'!U75)/('New Data'!$A76-'New Data'!$A75)</f>
        <v>0</v>
      </c>
      <c r="V76" s="178">
        <f>('New Data'!V76-'New Data'!V75)/('New Data'!$A76-'New Data'!$A75)</f>
        <v>0</v>
      </c>
      <c r="W76" s="178">
        <f>('New Data'!W76-'New Data'!W75)/('New Data'!$A76-'New Data'!$A75)</f>
        <v>0</v>
      </c>
      <c r="X76" s="178">
        <f>('New Data'!X76-'New Data'!X75)/('New Data'!$A76-'New Data'!$A75)</f>
        <v>0</v>
      </c>
      <c r="Y76" s="337"/>
      <c r="Z76" s="337"/>
      <c r="AA76" s="337"/>
      <c r="AB76" s="337"/>
      <c r="AC76" s="337"/>
      <c r="AD76" s="337"/>
      <c r="AE76" s="337"/>
      <c r="AF76" s="178">
        <f t="shared" si="2"/>
        <v>61888</v>
      </c>
    </row>
    <row r="77" spans="1:32" x14ac:dyDescent="0.3">
      <c r="A77" s="112">
        <f>'New Data'!A77</f>
        <v>45732</v>
      </c>
      <c r="B77" s="178">
        <f>('New Data'!B77-'New Data'!B76)/('New Data'!$A77-'New Data'!$A76)</f>
        <v>11759</v>
      </c>
      <c r="C77" s="178">
        <f>('New Data'!C77-'New Data'!C76)/('New Data'!$A77-'New Data'!$A76)</f>
        <v>0</v>
      </c>
      <c r="D77" s="178">
        <f>('New Data'!D77-'New Data'!D76)/('New Data'!$A77-'New Data'!$A76)</f>
        <v>0</v>
      </c>
      <c r="E77" s="178">
        <f>('New Data'!E77-'New Data'!E76)/('New Data'!$A77-'New Data'!$A76)</f>
        <v>0</v>
      </c>
      <c r="F77" s="178">
        <f>('New Data'!F77-'New Data'!F76)/('New Data'!$A77-'New Data'!$A76)</f>
        <v>1950</v>
      </c>
      <c r="G77" s="178">
        <f>('New Data'!G77-'New Data'!G76)/('New Data'!$A77-'New Data'!$A76)</f>
        <v>0</v>
      </c>
      <c r="H77" s="178">
        <f>('New Data'!H77-'New Data'!H76)/('New Data'!$A77-'New Data'!$A76)</f>
        <v>0</v>
      </c>
      <c r="I77" s="178">
        <f>('New Data'!I77-'New Data'!I76)/('New Data'!$A77-'New Data'!$A76)</f>
        <v>0</v>
      </c>
      <c r="J77" s="178">
        <f>('New Data'!J77-'New Data'!J76)/('New Data'!$A77-'New Data'!$A76)</f>
        <v>1302</v>
      </c>
      <c r="K77" s="178">
        <f>('New Data'!K77-'New Data'!K76)/('New Data'!$A77-'New Data'!$A76)</f>
        <v>15576</v>
      </c>
      <c r="L77" s="178">
        <f>('New Data'!L77-'New Data'!L76)/('New Data'!$A77-'New Data'!$A76)</f>
        <v>9466</v>
      </c>
      <c r="M77" s="178">
        <f>('New Data'!M77-'New Data'!M76)/('New Data'!$A77-'New Data'!$A76)</f>
        <v>15893</v>
      </c>
      <c r="N77" s="178">
        <f>('New Data'!N77-'New Data'!N76)/('New Data'!$A77-'New Data'!$A76)</f>
        <v>14710</v>
      </c>
      <c r="O77" s="178">
        <f>('New Data'!O77-'New Data'!O76)/('New Data'!$A77-'New Data'!$A76)</f>
        <v>7187</v>
      </c>
      <c r="P77" s="178">
        <f>('New Data'!P77-'New Data'!P76)/('New Data'!$A77-'New Data'!$A76)</f>
        <v>0</v>
      </c>
      <c r="Q77" s="178">
        <f>('New Data'!Q77-'New Data'!Q76)/('New Data'!$A77-'New Data'!$A76)</f>
        <v>0</v>
      </c>
      <c r="R77" s="178">
        <f>('New Data'!R77-'New Data'!R76)/('New Data'!$A77-'New Data'!$A76)</f>
        <v>0</v>
      </c>
      <c r="S77" s="178">
        <f>('New Data'!S77-'New Data'!S76)/('New Data'!$A77-'New Data'!$A76)</f>
        <v>0</v>
      </c>
      <c r="T77" s="178">
        <f>('New Data'!T77-'New Data'!T76)/('New Data'!$A77-'New Data'!$A76)</f>
        <v>0</v>
      </c>
      <c r="U77" s="178">
        <f>('New Data'!U77-'New Data'!U76)/('New Data'!$A77-'New Data'!$A76)</f>
        <v>0</v>
      </c>
      <c r="V77" s="178">
        <f>('New Data'!V77-'New Data'!V76)/('New Data'!$A77-'New Data'!$A76)</f>
        <v>0</v>
      </c>
      <c r="W77" s="178">
        <f>('New Data'!W77-'New Data'!W76)/('New Data'!$A77-'New Data'!$A76)</f>
        <v>0</v>
      </c>
      <c r="X77" s="178">
        <f>('New Data'!X77-'New Data'!X76)/('New Data'!$A77-'New Data'!$A76)</f>
        <v>0</v>
      </c>
      <c r="Y77" s="337"/>
      <c r="Z77" s="337"/>
      <c r="AA77" s="337"/>
      <c r="AB77" s="337"/>
      <c r="AC77" s="337"/>
      <c r="AD77" s="337"/>
      <c r="AE77" s="337"/>
      <c r="AF77" s="178">
        <f t="shared" si="2"/>
        <v>77843</v>
      </c>
    </row>
    <row r="78" spans="1:32" x14ac:dyDescent="0.3">
      <c r="A78" s="112">
        <f>'New Data'!A78</f>
        <v>45733</v>
      </c>
      <c r="B78" s="178">
        <f>('New Data'!B78-'New Data'!B77)/('New Data'!$A78-'New Data'!$A77)</f>
        <v>10327</v>
      </c>
      <c r="C78" s="178">
        <f>('New Data'!C78-'New Data'!C77)/('New Data'!$A78-'New Data'!$A77)</f>
        <v>0</v>
      </c>
      <c r="D78" s="178">
        <f>('New Data'!D78-'New Data'!D77)/('New Data'!$A78-'New Data'!$A77)</f>
        <v>0</v>
      </c>
      <c r="E78" s="178">
        <f>('New Data'!E78-'New Data'!E77)/('New Data'!$A78-'New Data'!$A77)</f>
        <v>0</v>
      </c>
      <c r="F78" s="178">
        <f>('New Data'!F78-'New Data'!F77)/('New Data'!$A78-'New Data'!$A77)</f>
        <v>2224</v>
      </c>
      <c r="G78" s="178">
        <f>('New Data'!G78-'New Data'!G77)/('New Data'!$A78-'New Data'!$A77)</f>
        <v>0</v>
      </c>
      <c r="H78" s="178">
        <f>('New Data'!H78-'New Data'!H77)/('New Data'!$A78-'New Data'!$A77)</f>
        <v>0</v>
      </c>
      <c r="I78" s="178">
        <f>('New Data'!I78-'New Data'!I77)/('New Data'!$A78-'New Data'!$A77)</f>
        <v>0</v>
      </c>
      <c r="J78" s="178">
        <f>('New Data'!J78-'New Data'!J77)/('New Data'!$A78-'New Data'!$A77)</f>
        <v>6409</v>
      </c>
      <c r="K78" s="178">
        <f>('New Data'!K78-'New Data'!K77)/('New Data'!$A78-'New Data'!$A77)</f>
        <v>13226</v>
      </c>
      <c r="L78" s="178">
        <f>('New Data'!L78-'New Data'!L77)/('New Data'!$A78-'New Data'!$A77)</f>
        <v>9997</v>
      </c>
      <c r="M78" s="178">
        <f>('New Data'!M78-'New Data'!M77)/('New Data'!$A78-'New Data'!$A77)</f>
        <v>14198</v>
      </c>
      <c r="N78" s="178">
        <f>('New Data'!N78-'New Data'!N77)/('New Data'!$A78-'New Data'!$A77)</f>
        <v>366</v>
      </c>
      <c r="O78" s="178">
        <f>('New Data'!O78-'New Data'!O77)/('New Data'!$A78-'New Data'!$A77)</f>
        <v>5295</v>
      </c>
      <c r="P78" s="178">
        <f>('New Data'!P78-'New Data'!P77)/('New Data'!$A78-'New Data'!$A77)</f>
        <v>0</v>
      </c>
      <c r="Q78" s="178">
        <f>('New Data'!Q78-'New Data'!Q77)/('New Data'!$A78-'New Data'!$A77)</f>
        <v>0</v>
      </c>
      <c r="R78" s="178">
        <f>('New Data'!R78-'New Data'!R77)/('New Data'!$A78-'New Data'!$A77)</f>
        <v>0</v>
      </c>
      <c r="S78" s="178">
        <f>('New Data'!S78-'New Data'!S77)/('New Data'!$A78-'New Data'!$A77)</f>
        <v>0</v>
      </c>
      <c r="T78" s="178">
        <f>('New Data'!T78-'New Data'!T77)/('New Data'!$A78-'New Data'!$A77)</f>
        <v>0</v>
      </c>
      <c r="U78" s="178">
        <f>('New Data'!U78-'New Data'!U77)/('New Data'!$A78-'New Data'!$A77)</f>
        <v>0</v>
      </c>
      <c r="V78" s="178">
        <f>('New Data'!V78-'New Data'!V77)/('New Data'!$A78-'New Data'!$A77)</f>
        <v>0</v>
      </c>
      <c r="W78" s="178">
        <f>('New Data'!W78-'New Data'!W77)/('New Data'!$A78-'New Data'!$A77)</f>
        <v>0</v>
      </c>
      <c r="X78" s="178">
        <f>('New Data'!X78-'New Data'!X77)/('New Data'!$A78-'New Data'!$A77)</f>
        <v>0</v>
      </c>
      <c r="Y78" s="337"/>
      <c r="Z78" s="337"/>
      <c r="AA78" s="337"/>
      <c r="AB78" s="337"/>
      <c r="AC78" s="337"/>
      <c r="AD78" s="337"/>
      <c r="AE78" s="337"/>
      <c r="AF78" s="178">
        <f t="shared" si="2"/>
        <v>62042</v>
      </c>
    </row>
    <row r="79" spans="1:32" x14ac:dyDescent="0.3">
      <c r="A79" s="112">
        <f>'New Data'!A79</f>
        <v>45734</v>
      </c>
      <c r="B79" s="178">
        <f>('New Data'!B79-'New Data'!B78)/('New Data'!$A79-'New Data'!$A78)</f>
        <v>9892</v>
      </c>
      <c r="C79" s="178">
        <f>('New Data'!C79-'New Data'!C78)/('New Data'!$A79-'New Data'!$A78)</f>
        <v>0</v>
      </c>
      <c r="D79" s="178">
        <f>('New Data'!D79-'New Data'!D78)/('New Data'!$A79-'New Data'!$A78)</f>
        <v>0</v>
      </c>
      <c r="E79" s="178">
        <f>('New Data'!E79-'New Data'!E78)/('New Data'!$A79-'New Data'!$A78)</f>
        <v>0</v>
      </c>
      <c r="F79" s="178">
        <f>('New Data'!F79-'New Data'!F78)/('New Data'!$A79-'New Data'!$A78)</f>
        <v>3274</v>
      </c>
      <c r="G79" s="178">
        <f>('New Data'!X79-'New Data'!G78)/('New Data'!$A79-'New Data'!$A78)</f>
        <v>10294</v>
      </c>
      <c r="H79" s="178">
        <f>('New Data'!H79-'New Data'!H78)/('New Data'!$A79-'New Data'!$A78)</f>
        <v>0</v>
      </c>
      <c r="I79" s="178">
        <f>('New Data'!I79-'New Data'!I78)/('New Data'!$A79-'New Data'!$A78)</f>
        <v>0</v>
      </c>
      <c r="J79" s="178">
        <f>('New Data'!J79-'New Data'!J78)/('New Data'!$A79-'New Data'!$A78)</f>
        <v>7427</v>
      </c>
      <c r="K79" s="178">
        <f>('New Data'!K79-'New Data'!K78)/('New Data'!$A79-'New Data'!$A78)</f>
        <v>15453</v>
      </c>
      <c r="L79" s="178">
        <f>('New Data'!L79-'New Data'!L78)/('New Data'!$A79-'New Data'!$A78)</f>
        <v>1354</v>
      </c>
      <c r="M79" s="178">
        <f>('New Data'!M79-'New Data'!M78)/('New Data'!$A79-'New Data'!$A78)</f>
        <v>16553</v>
      </c>
      <c r="N79" s="178">
        <f>('New Data'!N79-'New Data'!N78)/('New Data'!$A79-'New Data'!$A78)</f>
        <v>15864</v>
      </c>
      <c r="O79" s="178">
        <f>('New Data'!O79-'New Data'!O78)/('New Data'!$A79-'New Data'!$A78)</f>
        <v>4722</v>
      </c>
      <c r="P79" s="178">
        <f>('New Data'!P79-'New Data'!P78)/('New Data'!$A79-'New Data'!$A78)</f>
        <v>0</v>
      </c>
      <c r="Q79" s="178">
        <f>('New Data'!Q79-'New Data'!Q78)/('New Data'!$A79-'New Data'!$A78)</f>
        <v>0</v>
      </c>
      <c r="R79" s="178">
        <f>('New Data'!R79-'New Data'!R78)/('New Data'!$A79-'New Data'!$A78)</f>
        <v>0</v>
      </c>
      <c r="S79" s="178">
        <f>('New Data'!S79-'New Data'!S78)/('New Data'!$A79-'New Data'!$A78)</f>
        <v>0</v>
      </c>
      <c r="T79" s="178">
        <f>('New Data'!T79-'New Data'!T78)/('New Data'!$A79-'New Data'!$A78)</f>
        <v>0</v>
      </c>
      <c r="U79" s="178">
        <f>('New Data'!U79-'New Data'!U78)/('New Data'!$A79-'New Data'!$A78)</f>
        <v>0</v>
      </c>
      <c r="V79" s="178">
        <f>('New Data'!V79-'New Data'!V78)/('New Data'!$A79-'New Data'!$A78)</f>
        <v>0</v>
      </c>
      <c r="W79" s="178">
        <f>('New Data'!W79-'New Data'!W78)/('New Data'!$A79-'New Data'!$A78)</f>
        <v>0</v>
      </c>
      <c r="X79" s="178">
        <f>('New Data'!X79-'New Data'!X78)/('New Data'!$A79-'New Data'!$A78)</f>
        <v>10294</v>
      </c>
      <c r="Y79" s="337"/>
      <c r="Z79" s="337"/>
      <c r="AA79" s="337"/>
      <c r="AB79" s="337"/>
      <c r="AC79" s="337"/>
      <c r="AD79" s="337"/>
      <c r="AE79" s="337"/>
      <c r="AF79" s="178">
        <f t="shared" si="2"/>
        <v>95127</v>
      </c>
    </row>
    <row r="80" spans="1:32" x14ac:dyDescent="0.3">
      <c r="A80" s="112">
        <f>'New Data'!A80</f>
        <v>45735</v>
      </c>
      <c r="B80" s="178">
        <f>('New Data'!B80-'New Data'!B79)/('New Data'!$A80-'New Data'!$A79)</f>
        <v>12198</v>
      </c>
      <c r="C80" s="178">
        <f>('New Data'!C80-'New Data'!C79)/('New Data'!$A80-'New Data'!$A79)</f>
        <v>0</v>
      </c>
      <c r="D80" s="178">
        <f>('New Data'!D80-'New Data'!D79)/('New Data'!$A80-'New Data'!$A79)</f>
        <v>0</v>
      </c>
      <c r="E80" s="178">
        <f>('New Data'!E80-'New Data'!E79)/('New Data'!$A80-'New Data'!$A79)</f>
        <v>0</v>
      </c>
      <c r="F80" s="178">
        <f>('New Data'!F80-'New Data'!F79)/('New Data'!$A80-'New Data'!$A79)</f>
        <v>1647</v>
      </c>
      <c r="G80" s="178">
        <f>('New Data'!X80-'New Data'!X79)/('New Data'!$A80-'New Data'!$A79)</f>
        <v>11276</v>
      </c>
      <c r="H80" s="178">
        <f>('New Data'!H80-'New Data'!H79)/('New Data'!$A80-'New Data'!$A79)</f>
        <v>0</v>
      </c>
      <c r="I80" s="178">
        <f>('New Data'!I80-'New Data'!I79)/('New Data'!$A80-'New Data'!$A79)</f>
        <v>0</v>
      </c>
      <c r="J80" s="178">
        <f>('New Data'!J80-'New Data'!J79)/('New Data'!$A80-'New Data'!$A79)</f>
        <v>1538</v>
      </c>
      <c r="K80" s="178">
        <f>('New Data'!K80-'New Data'!K79)/('New Data'!$A80-'New Data'!$A79)</f>
        <v>14882</v>
      </c>
      <c r="L80" s="178">
        <f>('New Data'!L80-'New Data'!L79)/('New Data'!$A80-'New Data'!$A79)</f>
        <v>12385</v>
      </c>
      <c r="M80" s="178">
        <f>('New Data'!M80-'New Data'!M79)/('New Data'!$A80-'New Data'!$A79)</f>
        <v>16154</v>
      </c>
      <c r="N80" s="178">
        <f>('New Data'!N80-'New Data'!N79)/('New Data'!$A80-'New Data'!$A79)</f>
        <v>15259</v>
      </c>
      <c r="O80" s="178">
        <f>('New Data'!O80-'New Data'!O79)/('New Data'!$A80-'New Data'!$A79)</f>
        <v>3655</v>
      </c>
      <c r="P80" s="178">
        <f>('New Data'!P80-'New Data'!P79)/('New Data'!$A80-'New Data'!$A79)</f>
        <v>0</v>
      </c>
      <c r="Q80" s="178">
        <f>('New Data'!Q80-'New Data'!Q79)/('New Data'!$A80-'New Data'!$A79)</f>
        <v>0</v>
      </c>
      <c r="R80" s="178">
        <f>('New Data'!R80-'New Data'!R79)/('New Data'!$A80-'New Data'!$A79)</f>
        <v>0</v>
      </c>
      <c r="S80" s="178">
        <f>('New Data'!S80-'New Data'!S79)/('New Data'!$A80-'New Data'!$A79)</f>
        <v>0</v>
      </c>
      <c r="T80" s="178">
        <f>('New Data'!T80-'New Data'!T79)/('New Data'!$A80-'New Data'!$A79)</f>
        <v>0</v>
      </c>
      <c r="U80" s="178">
        <f>('New Data'!U80-'New Data'!U79)/('New Data'!$A80-'New Data'!$A79)</f>
        <v>0</v>
      </c>
      <c r="V80" s="178">
        <f>('New Data'!V80-'New Data'!V79)/('New Data'!$A80-'New Data'!$A79)</f>
        <v>0</v>
      </c>
      <c r="W80" s="178">
        <f>('New Data'!W80-'New Data'!W79)/('New Data'!$A80-'New Data'!$A79)</f>
        <v>0</v>
      </c>
      <c r="X80" s="178">
        <f>('New Data'!X80-'New Data'!X79)/('New Data'!$A80-'New Data'!$A79)</f>
        <v>11276</v>
      </c>
      <c r="Y80" s="337"/>
      <c r="Z80" s="337"/>
      <c r="AA80" s="337"/>
      <c r="AB80" s="337"/>
      <c r="AC80" s="337"/>
      <c r="AD80" s="337"/>
      <c r="AE80" s="337"/>
      <c r="AF80" s="178">
        <f t="shared" si="2"/>
        <v>100270</v>
      </c>
    </row>
    <row r="81" spans="1:32" x14ac:dyDescent="0.3">
      <c r="A81" s="112">
        <f>'New Data'!A81</f>
        <v>45736</v>
      </c>
      <c r="B81" s="178">
        <f>('New Data'!B81-'New Data'!B80)/('New Data'!$A81-'New Data'!$A80)</f>
        <v>11505</v>
      </c>
      <c r="C81" s="178">
        <f>('New Data'!C81-'New Data'!C80)/('New Data'!$A81-'New Data'!$A80)</f>
        <v>0</v>
      </c>
      <c r="D81" s="178">
        <f>('New Data'!D81-'New Data'!D80)/('New Data'!$A81-'New Data'!$A80)</f>
        <v>0</v>
      </c>
      <c r="E81" s="178">
        <f>('New Data'!E81-'New Data'!E80)/('New Data'!$A81-'New Data'!$A80)</f>
        <v>0</v>
      </c>
      <c r="F81" s="178">
        <f>('New Data'!F81-'New Data'!F80)/('New Data'!$A81-'New Data'!$A80)</f>
        <v>1705</v>
      </c>
      <c r="G81" s="178">
        <f>('New Data'!X81-'New Data'!X80)/('New Data'!$A81-'New Data'!$A80)</f>
        <v>26037</v>
      </c>
      <c r="H81" s="178">
        <f>('New Data'!H81-'New Data'!H80)/('New Data'!$A81-'New Data'!$A80)</f>
        <v>0</v>
      </c>
      <c r="I81" s="178">
        <f>('New Data'!I81-'New Data'!I80)/('New Data'!$A81-'New Data'!$A80)</f>
        <v>0</v>
      </c>
      <c r="J81" s="178">
        <f>('New Data'!J81-'New Data'!J80)/('New Data'!$A81-'New Data'!$A80)</f>
        <v>2840</v>
      </c>
      <c r="K81" s="178">
        <f>('New Data'!K81-'New Data'!K80)/('New Data'!$A81-'New Data'!$A80)</f>
        <v>14110</v>
      </c>
      <c r="L81" s="178">
        <f>('New Data'!L81-'New Data'!L80)/('New Data'!$A81-'New Data'!$A80)</f>
        <v>7926</v>
      </c>
      <c r="M81" s="178">
        <f>('New Data'!M81-'New Data'!M80)/('New Data'!$A81-'New Data'!$A80)</f>
        <v>4559</v>
      </c>
      <c r="N81" s="178">
        <f>('New Data'!N81-'New Data'!N80)/('New Data'!$A81-'New Data'!$A80)</f>
        <v>13969</v>
      </c>
      <c r="O81" s="178">
        <f>('New Data'!O81-'New Data'!O80)/('New Data'!$A81-'New Data'!$A80)</f>
        <v>4873</v>
      </c>
      <c r="P81" s="178">
        <f>('New Data'!P81-'New Data'!P80)/('New Data'!$A81-'New Data'!$A80)</f>
        <v>0</v>
      </c>
      <c r="Q81" s="178">
        <f>('New Data'!Q81-'New Data'!Q80)/('New Data'!$A81-'New Data'!$A80)</f>
        <v>0</v>
      </c>
      <c r="R81" s="178">
        <f>('New Data'!R81-'New Data'!R80)/('New Data'!$A81-'New Data'!$A80)</f>
        <v>0</v>
      </c>
      <c r="S81" s="178">
        <f>('New Data'!S81-'New Data'!S80)/('New Data'!$A81-'New Data'!$A80)</f>
        <v>0</v>
      </c>
      <c r="T81" s="178">
        <f>('New Data'!T81-'New Data'!T80)/('New Data'!$A81-'New Data'!$A80)</f>
        <v>0</v>
      </c>
      <c r="U81" s="178">
        <f>('New Data'!U81-'New Data'!U80)/('New Data'!$A81-'New Data'!$A80)</f>
        <v>0</v>
      </c>
      <c r="V81" s="178">
        <f>('New Data'!V81-'New Data'!V80)/('New Data'!$A81-'New Data'!$A80)</f>
        <v>0</v>
      </c>
      <c r="W81" s="178">
        <f>('New Data'!W81-'New Data'!W80)/('New Data'!$A81-'New Data'!$A80)</f>
        <v>0</v>
      </c>
      <c r="X81" s="178">
        <f>('New Data'!X81-'New Data'!X80)/('New Data'!$A81-'New Data'!$A80)</f>
        <v>26037</v>
      </c>
      <c r="Y81" s="337"/>
      <c r="Z81" s="337"/>
      <c r="AA81" s="337"/>
      <c r="AB81" s="337"/>
      <c r="AC81" s="337"/>
      <c r="AD81" s="337"/>
      <c r="AE81" s="337"/>
      <c r="AF81" s="178">
        <f t="shared" si="2"/>
        <v>113561</v>
      </c>
    </row>
    <row r="82" spans="1:32" x14ac:dyDescent="0.3">
      <c r="A82" s="112">
        <f>'New Data'!A82</f>
        <v>45737</v>
      </c>
      <c r="B82" s="178">
        <f>('New Data'!B82-'New Data'!B81)/('New Data'!$A82-'New Data'!$A81)</f>
        <v>12686</v>
      </c>
      <c r="C82" s="178">
        <f>('New Data'!C82-'New Data'!C81)/('New Data'!$A82-'New Data'!$A81)</f>
        <v>0</v>
      </c>
      <c r="D82" s="178">
        <f>('New Data'!D82-'New Data'!D81)/('New Data'!$A82-'New Data'!$A81)</f>
        <v>0</v>
      </c>
      <c r="E82" s="178">
        <f>('New Data'!E82-'New Data'!E81)/('New Data'!$A82-'New Data'!$A81)</f>
        <v>0</v>
      </c>
      <c r="F82" s="178">
        <f>('New Data'!F82-'New Data'!F81)/('New Data'!$A82-'New Data'!$A81)</f>
        <v>3283</v>
      </c>
      <c r="G82" s="178">
        <f>('New Data'!X82-'New Data'!X81)/('New Data'!$A82-'New Data'!$A81)</f>
        <v>29061</v>
      </c>
      <c r="H82" s="178">
        <f>('New Data'!H82-'New Data'!H81)/('New Data'!$A82-'New Data'!$A81)</f>
        <v>0</v>
      </c>
      <c r="I82" s="178">
        <f>('New Data'!I82-'New Data'!I81)/('New Data'!$A82-'New Data'!$A81)</f>
        <v>0</v>
      </c>
      <c r="J82" s="178">
        <f>('New Data'!J82-'New Data'!J81)/('New Data'!$A82-'New Data'!$A81)</f>
        <v>3394</v>
      </c>
      <c r="K82" s="178">
        <f>('New Data'!K82-'New Data'!K81)/('New Data'!$A82-'New Data'!$A81)</f>
        <v>15938</v>
      </c>
      <c r="L82" s="178">
        <f>('New Data'!L82-'New Data'!L81)/('New Data'!$A82-'New Data'!$A81)</f>
        <v>8542</v>
      </c>
      <c r="M82" s="178">
        <f>('New Data'!M82-'New Data'!M81)/('New Data'!$A82-'New Data'!$A81)</f>
        <v>8258</v>
      </c>
      <c r="N82" s="178">
        <f>('New Data'!N82-'New Data'!N81)/('New Data'!$A82-'New Data'!$A81)</f>
        <v>10851</v>
      </c>
      <c r="O82" s="178">
        <f>('New Data'!O82-'New Data'!O81)/('New Data'!$A82-'New Data'!$A81)</f>
        <v>6735</v>
      </c>
      <c r="P82" s="178">
        <f>('New Data'!P82-'New Data'!P81)/('New Data'!$A82-'New Data'!$A81)</f>
        <v>0</v>
      </c>
      <c r="Q82" s="178">
        <f>('New Data'!Q82-'New Data'!Q81)/('New Data'!$A82-'New Data'!$A81)</f>
        <v>0</v>
      </c>
      <c r="R82" s="178">
        <f>('New Data'!R82-'New Data'!R81)/('New Data'!$A82-'New Data'!$A81)</f>
        <v>0</v>
      </c>
      <c r="S82" s="178">
        <f>('New Data'!S82-'New Data'!S81)/('New Data'!$A82-'New Data'!$A81)</f>
        <v>0</v>
      </c>
      <c r="T82" s="178">
        <f>('New Data'!T82-'New Data'!T81)/('New Data'!$A82-'New Data'!$A81)</f>
        <v>0</v>
      </c>
      <c r="U82" s="178">
        <f>('New Data'!U82-'New Data'!U81)/('New Data'!$A82-'New Data'!$A81)</f>
        <v>0</v>
      </c>
      <c r="V82" s="178">
        <f>('New Data'!V82-'New Data'!V81)/('New Data'!$A82-'New Data'!$A81)</f>
        <v>0</v>
      </c>
      <c r="W82" s="178">
        <f>('New Data'!W82-'New Data'!W81)/('New Data'!$A82-'New Data'!$A81)</f>
        <v>0</v>
      </c>
      <c r="X82" s="178">
        <f>('New Data'!X82-'New Data'!X81)/('New Data'!$A82-'New Data'!$A81)</f>
        <v>29061</v>
      </c>
      <c r="Y82" s="337"/>
      <c r="Z82" s="337"/>
      <c r="AA82" s="337"/>
      <c r="AB82" s="337"/>
      <c r="AC82" s="337"/>
      <c r="AD82" s="337"/>
      <c r="AE82" s="337"/>
      <c r="AF82" s="178">
        <f t="shared" si="2"/>
        <v>127809</v>
      </c>
    </row>
    <row r="83" spans="1:32" x14ac:dyDescent="0.3">
      <c r="A83" s="112">
        <f>'New Data'!A83</f>
        <v>45738</v>
      </c>
      <c r="B83" s="178">
        <f>('New Data'!B83-'New Data'!B82)/('New Data'!$A83-'New Data'!$A82)</f>
        <v>12117</v>
      </c>
      <c r="C83" s="178">
        <f>('New Data'!C83-'New Data'!C82)/('New Data'!$A83-'New Data'!$A82)</f>
        <v>0</v>
      </c>
      <c r="D83" s="178">
        <f>('New Data'!D83-'New Data'!D82)/('New Data'!$A83-'New Data'!$A82)</f>
        <v>0</v>
      </c>
      <c r="E83" s="178">
        <f>('New Data'!E83-'New Data'!E82)/('New Data'!$A83-'New Data'!$A82)</f>
        <v>0</v>
      </c>
      <c r="F83" s="178">
        <f>('New Data'!F83-'New Data'!F82)/('New Data'!$A83-'New Data'!$A82)</f>
        <v>3794</v>
      </c>
      <c r="G83" s="178">
        <f>('New Data'!X83-'New Data'!X82)/('New Data'!$A83-'New Data'!$A82)</f>
        <v>26665</v>
      </c>
      <c r="H83" s="178">
        <f>('New Data'!H83-'New Data'!H82)/('New Data'!$A83-'New Data'!$A82)</f>
        <v>0</v>
      </c>
      <c r="I83" s="178">
        <f>('New Data'!I83-'New Data'!I82)/('New Data'!$A83-'New Data'!$A82)</f>
        <v>0</v>
      </c>
      <c r="J83" s="178">
        <f>('New Data'!J83-'New Data'!J82)/('New Data'!$A83-'New Data'!$A82)</f>
        <v>2867</v>
      </c>
      <c r="K83" s="178">
        <f>('New Data'!K83-'New Data'!K82)/('New Data'!$A83-'New Data'!$A82)</f>
        <v>15918</v>
      </c>
      <c r="L83" s="178">
        <f>('New Data'!L83-'New Data'!L82)/('New Data'!$A83-'New Data'!$A82)</f>
        <v>9241</v>
      </c>
      <c r="M83" s="178">
        <f>('New Data'!M83-'New Data'!M82)/('New Data'!$A83-'New Data'!$A82)</f>
        <v>17373</v>
      </c>
      <c r="N83" s="178">
        <f>('New Data'!N83-'New Data'!N82)/('New Data'!$A83-'New Data'!$A82)</f>
        <v>11494</v>
      </c>
      <c r="O83" s="178">
        <f>('New Data'!O83-'New Data'!O82)/('New Data'!$A83-'New Data'!$A82)</f>
        <v>6404</v>
      </c>
      <c r="P83" s="178">
        <f>('New Data'!P83-'New Data'!P82)/('New Data'!$A83-'New Data'!$A82)</f>
        <v>0</v>
      </c>
      <c r="Q83" s="178">
        <f>('New Data'!Q83-'New Data'!Q82)/('New Data'!$A83-'New Data'!$A82)</f>
        <v>0</v>
      </c>
      <c r="R83" s="178">
        <f>('New Data'!R83-'New Data'!R82)/('New Data'!$A83-'New Data'!$A82)</f>
        <v>0</v>
      </c>
      <c r="S83" s="178">
        <f>('New Data'!S83-'New Data'!S82)/('New Data'!$A83-'New Data'!$A82)</f>
        <v>0</v>
      </c>
      <c r="T83" s="178">
        <f>('New Data'!T83-'New Data'!T82)/('New Data'!$A83-'New Data'!$A82)</f>
        <v>0</v>
      </c>
      <c r="U83" s="178">
        <f>('New Data'!U83-'New Data'!U82)/('New Data'!$A83-'New Data'!$A82)</f>
        <v>0</v>
      </c>
      <c r="V83" s="178">
        <f>('New Data'!V83-'New Data'!V82)/('New Data'!$A83-'New Data'!$A82)</f>
        <v>0</v>
      </c>
      <c r="W83" s="178">
        <f>('New Data'!W83-'New Data'!W82)/('New Data'!$A83-'New Data'!$A82)</f>
        <v>0</v>
      </c>
      <c r="X83" s="178">
        <f>('New Data'!X83-'New Data'!X82)/('New Data'!$A83-'New Data'!$A82)</f>
        <v>26665</v>
      </c>
      <c r="Y83" s="337"/>
      <c r="Z83" s="337"/>
      <c r="AA83" s="337"/>
      <c r="AB83" s="337"/>
      <c r="AC83" s="337"/>
      <c r="AD83" s="337"/>
      <c r="AE83" s="337"/>
      <c r="AF83" s="178">
        <f t="shared" si="2"/>
        <v>132538</v>
      </c>
    </row>
    <row r="84" spans="1:32" x14ac:dyDescent="0.3">
      <c r="A84" s="112">
        <f>'New Data'!A84</f>
        <v>45739</v>
      </c>
      <c r="B84" s="178">
        <f>('New Data'!B84-'New Data'!B83)/('New Data'!$A84-'New Data'!$A83)</f>
        <v>10741</v>
      </c>
      <c r="C84" s="178">
        <f>('New Data'!C84-'New Data'!C83)/('New Data'!$A84-'New Data'!$A83)</f>
        <v>0</v>
      </c>
      <c r="D84" s="178">
        <f>('New Data'!D84-'New Data'!D83)/('New Data'!$A84-'New Data'!$A83)</f>
        <v>0</v>
      </c>
      <c r="E84" s="178">
        <f>('New Data'!E84-'New Data'!E83)/('New Data'!$A84-'New Data'!$A83)</f>
        <v>0</v>
      </c>
      <c r="F84" s="178">
        <f>('New Data'!F84-'New Data'!F83)/('New Data'!$A84-'New Data'!$A83)</f>
        <v>2835</v>
      </c>
      <c r="G84" s="178">
        <f>('New Data'!X84-'New Data'!X83)/('New Data'!$A84-'New Data'!$A83)</f>
        <v>24847</v>
      </c>
      <c r="H84" s="178">
        <f>('New Data'!H84-'New Data'!H83)/('New Data'!$A84-'New Data'!$A83)</f>
        <v>0</v>
      </c>
      <c r="I84" s="178">
        <f>('New Data'!I84-'New Data'!I83)/('New Data'!$A84-'New Data'!$A83)</f>
        <v>0</v>
      </c>
      <c r="J84" s="178">
        <f>('New Data'!J84-'New Data'!J83)/('New Data'!$A84-'New Data'!$A83)</f>
        <v>6335</v>
      </c>
      <c r="K84" s="178">
        <f>('New Data'!K84-'New Data'!K83)/('New Data'!$A84-'New Data'!$A83)</f>
        <v>13484</v>
      </c>
      <c r="L84" s="178">
        <f>('New Data'!L84-'New Data'!L83)/('New Data'!$A84-'New Data'!$A83)</f>
        <v>11673</v>
      </c>
      <c r="M84" s="178">
        <f>('New Data'!M84-'New Data'!M83)/('New Data'!$A84-'New Data'!$A83)</f>
        <v>16151</v>
      </c>
      <c r="N84" s="178">
        <f>('New Data'!N84-'New Data'!N83)/('New Data'!$A84-'New Data'!$A83)</f>
        <v>15062</v>
      </c>
      <c r="O84" s="178">
        <f>('New Data'!O84-'New Data'!O83)/('New Data'!$A84-'New Data'!$A83)</f>
        <v>5908</v>
      </c>
      <c r="P84" s="178">
        <f>('New Data'!P84-'New Data'!P83)/('New Data'!$A84-'New Data'!$A83)</f>
        <v>0</v>
      </c>
      <c r="Q84" s="178">
        <f>('New Data'!Q84-'New Data'!Q83)/('New Data'!$A84-'New Data'!$A83)</f>
        <v>0</v>
      </c>
      <c r="R84" s="178">
        <f>('New Data'!R84-'New Data'!R83)/('New Data'!$A84-'New Data'!$A83)</f>
        <v>0</v>
      </c>
      <c r="S84" s="178">
        <f>('New Data'!S84-'New Data'!S83)/('New Data'!$A84-'New Data'!$A83)</f>
        <v>0</v>
      </c>
      <c r="T84" s="178">
        <f>('New Data'!T84-'New Data'!T83)/('New Data'!$A84-'New Data'!$A83)</f>
        <v>0</v>
      </c>
      <c r="U84" s="178">
        <f>('New Data'!U84-'New Data'!U83)/('New Data'!$A84-'New Data'!$A83)</f>
        <v>0</v>
      </c>
      <c r="V84" s="178">
        <f>('New Data'!V84-'New Data'!V83)/('New Data'!$A84-'New Data'!$A83)</f>
        <v>0</v>
      </c>
      <c r="W84" s="178">
        <f>('New Data'!W84-'New Data'!W83)/('New Data'!$A84-'New Data'!$A83)</f>
        <v>0</v>
      </c>
      <c r="X84" s="178">
        <f>('New Data'!X84-'New Data'!X83)/('New Data'!$A84-'New Data'!$A83)</f>
        <v>24847</v>
      </c>
      <c r="Y84" s="337"/>
      <c r="Z84" s="337"/>
      <c r="AA84" s="337"/>
      <c r="AB84" s="337"/>
      <c r="AC84" s="337"/>
      <c r="AD84" s="337"/>
      <c r="AE84" s="337"/>
      <c r="AF84" s="178">
        <f t="shared" si="2"/>
        <v>131883</v>
      </c>
    </row>
    <row r="85" spans="1:32" x14ac:dyDescent="0.3">
      <c r="A85" s="112">
        <f>'New Data'!A85</f>
        <v>45740</v>
      </c>
      <c r="B85" s="178">
        <f>('New Data'!B85-'New Data'!B84)/('New Data'!$A85-'New Data'!$A84)</f>
        <v>11447</v>
      </c>
      <c r="C85" s="178">
        <f>('New Data'!C85-'New Data'!C84)/('New Data'!$A85-'New Data'!$A84)</f>
        <v>0</v>
      </c>
      <c r="D85" s="178">
        <f>('New Data'!D85-'New Data'!D84)/('New Data'!$A85-'New Data'!$A84)</f>
        <v>0</v>
      </c>
      <c r="E85" s="178">
        <f>('New Data'!E85-'New Data'!E84)/('New Data'!$A85-'New Data'!$A84)</f>
        <v>0</v>
      </c>
      <c r="F85" s="178">
        <f>('New Data'!F85-'New Data'!F84)/('New Data'!$A85-'New Data'!$A84)</f>
        <v>1592</v>
      </c>
      <c r="G85" s="178">
        <f>('New Data'!X85-'New Data'!X84)/('New Data'!$A85-'New Data'!$A84)</f>
        <v>27121</v>
      </c>
      <c r="H85" s="178">
        <f>('New Data'!H85-'New Data'!H84)/('New Data'!$A85-'New Data'!$A84)</f>
        <v>0</v>
      </c>
      <c r="I85" s="178">
        <f>('New Data'!I85-'New Data'!I84)/('New Data'!$A85-'New Data'!$A84)</f>
        <v>0</v>
      </c>
      <c r="J85" s="178">
        <f>('New Data'!J85-'New Data'!J84)/('New Data'!$A85-'New Data'!$A84)</f>
        <v>6198</v>
      </c>
      <c r="K85" s="178">
        <f>('New Data'!K85-'New Data'!K84)/('New Data'!$A85-'New Data'!$A84)</f>
        <v>14710</v>
      </c>
      <c r="L85" s="178">
        <f>('New Data'!L85-'New Data'!L84)/('New Data'!$A85-'New Data'!$A84)</f>
        <v>6350</v>
      </c>
      <c r="M85" s="178">
        <f>('New Data'!M85-'New Data'!M84)/('New Data'!$A85-'New Data'!$A84)</f>
        <v>16852</v>
      </c>
      <c r="N85" s="178">
        <f>('New Data'!N85-'New Data'!N84)/('New Data'!$A85-'New Data'!$A84)</f>
        <v>15144</v>
      </c>
      <c r="O85" s="178">
        <f>('New Data'!O85-'New Data'!O84)/('New Data'!$A85-'New Data'!$A84)</f>
        <v>6171</v>
      </c>
      <c r="P85" s="178">
        <f>('New Data'!P85-'New Data'!P84)/('New Data'!$A85-'New Data'!$A84)</f>
        <v>0</v>
      </c>
      <c r="Q85" s="178">
        <f>('New Data'!Q85-'New Data'!Q84)/('New Data'!$A85-'New Data'!$A84)</f>
        <v>0</v>
      </c>
      <c r="R85" s="178">
        <f>('New Data'!R85-'New Data'!R84)/('New Data'!$A85-'New Data'!$A84)</f>
        <v>0</v>
      </c>
      <c r="S85" s="178">
        <f>('New Data'!S85-'New Data'!S84)/('New Data'!$A85-'New Data'!$A84)</f>
        <v>0</v>
      </c>
      <c r="T85" s="178">
        <f>('New Data'!T85-'New Data'!T84)/('New Data'!$A85-'New Data'!$A84)</f>
        <v>0</v>
      </c>
      <c r="U85" s="178">
        <f>('New Data'!U85-'New Data'!U84)/('New Data'!$A85-'New Data'!$A84)</f>
        <v>0</v>
      </c>
      <c r="V85" s="178">
        <f>('New Data'!V85-'New Data'!V84)/('New Data'!$A85-'New Data'!$A84)</f>
        <v>0</v>
      </c>
      <c r="W85" s="178">
        <f>('New Data'!W85-'New Data'!W84)/('New Data'!$A85-'New Data'!$A84)</f>
        <v>0</v>
      </c>
      <c r="X85" s="178">
        <f>('New Data'!X85-'New Data'!X84)/('New Data'!$A85-'New Data'!$A84)</f>
        <v>27121</v>
      </c>
      <c r="Y85" s="337"/>
      <c r="Z85" s="337"/>
      <c r="AA85" s="337"/>
      <c r="AB85" s="337"/>
      <c r="AC85" s="337"/>
      <c r="AD85" s="337"/>
      <c r="AE85" s="337"/>
      <c r="AF85" s="178">
        <f t="shared" si="2"/>
        <v>132706</v>
      </c>
    </row>
    <row r="86" spans="1:32" x14ac:dyDescent="0.3">
      <c r="A86" s="112">
        <f>'New Data'!A86</f>
        <v>45741</v>
      </c>
      <c r="B86" s="178">
        <f>('New Data'!B86-'New Data'!B85)/('New Data'!$A86-'New Data'!$A85)</f>
        <v>10433</v>
      </c>
      <c r="C86" s="178">
        <f>('New Data'!C86-'New Data'!C85)/('New Data'!$A86-'New Data'!$A85)</f>
        <v>0</v>
      </c>
      <c r="D86" s="178">
        <f>('New Data'!D86-'New Data'!D85)/('New Data'!$A86-'New Data'!$A85)</f>
        <v>0</v>
      </c>
      <c r="E86" s="178">
        <f>('New Data'!E86-'New Data'!E85)/('New Data'!$A86-'New Data'!$A85)</f>
        <v>0</v>
      </c>
      <c r="F86" s="178">
        <f>('New Data'!F86-'New Data'!F85)/('New Data'!$A86-'New Data'!$A85)</f>
        <v>2883</v>
      </c>
      <c r="G86" s="178">
        <f>('New Data'!X86-'New Data'!X85)/('New Data'!$A86-'New Data'!$A85)</f>
        <v>18707</v>
      </c>
      <c r="H86" s="178">
        <f>('New Data'!H86-'New Data'!H85)/('New Data'!$A86-'New Data'!$A85)</f>
        <v>0</v>
      </c>
      <c r="I86" s="178">
        <f>('New Data'!I86-'New Data'!I85)/('New Data'!$A86-'New Data'!$A85)</f>
        <v>0</v>
      </c>
      <c r="J86" s="178">
        <f>('New Data'!J86-'New Data'!J85)/('New Data'!$A86-'New Data'!$A85)</f>
        <v>4836</v>
      </c>
      <c r="K86" s="178">
        <f>('New Data'!K86-'New Data'!K85)/('New Data'!$A86-'New Data'!$A85)</f>
        <v>11809</v>
      </c>
      <c r="L86" s="178">
        <f>('New Data'!L86-'New Data'!L85)/('New Data'!$A86-'New Data'!$A85)</f>
        <v>5426</v>
      </c>
      <c r="M86" s="178">
        <f>('New Data'!M86-'New Data'!M85)/('New Data'!$A86-'New Data'!$A85)</f>
        <v>17123</v>
      </c>
      <c r="N86" s="178">
        <f>('New Data'!N86-'New Data'!N85)/('New Data'!$A86-'New Data'!$A85)</f>
        <v>14512</v>
      </c>
      <c r="O86" s="178">
        <f>('New Data'!O86-'New Data'!O85)/('New Data'!$A86-'New Data'!$A85)</f>
        <v>6132</v>
      </c>
      <c r="P86" s="178">
        <f>('New Data'!P86-'New Data'!P85)/('New Data'!$A86-'New Data'!$A85)</f>
        <v>0</v>
      </c>
      <c r="Q86" s="178">
        <f>('New Data'!Q86-'New Data'!Q85)/('New Data'!$A86-'New Data'!$A85)</f>
        <v>0</v>
      </c>
      <c r="R86" s="178">
        <f>('New Data'!R86-'New Data'!R85)/('New Data'!$A86-'New Data'!$A85)</f>
        <v>0</v>
      </c>
      <c r="S86" s="178">
        <f>('New Data'!S86-'New Data'!S85)/('New Data'!$A86-'New Data'!$A85)</f>
        <v>0</v>
      </c>
      <c r="T86" s="178">
        <f>('New Data'!T86-'New Data'!T85)/('New Data'!$A86-'New Data'!$A85)</f>
        <v>0</v>
      </c>
      <c r="U86" s="178">
        <f>('New Data'!U86-'New Data'!U85)/('New Data'!$A86-'New Data'!$A85)</f>
        <v>0</v>
      </c>
      <c r="V86" s="178">
        <f>('New Data'!V86-'New Data'!V85)/('New Data'!$A86-'New Data'!$A85)</f>
        <v>0</v>
      </c>
      <c r="W86" s="178">
        <f>('New Data'!W86-'New Data'!W85)/('New Data'!$A86-'New Data'!$A85)</f>
        <v>0</v>
      </c>
      <c r="X86" s="178">
        <f>('New Data'!X86-'New Data'!X85)/('New Data'!$A86-'New Data'!$A85)</f>
        <v>18707</v>
      </c>
      <c r="Y86" s="337"/>
      <c r="Z86" s="337"/>
      <c r="AA86" s="337"/>
      <c r="AB86" s="337"/>
      <c r="AC86" s="337"/>
      <c r="AD86" s="337"/>
      <c r="AE86" s="337"/>
      <c r="AF86" s="178">
        <f t="shared" si="2"/>
        <v>110568</v>
      </c>
    </row>
    <row r="87" spans="1:32" x14ac:dyDescent="0.3">
      <c r="A87" s="112">
        <f>'New Data'!A87</f>
        <v>45742</v>
      </c>
      <c r="B87" s="178">
        <f>('New Data'!B87-'New Data'!B86)/('New Data'!$A87-'New Data'!$A86)</f>
        <v>2134</v>
      </c>
      <c r="C87" s="178">
        <f>('New Data'!C87-'New Data'!C86)/('New Data'!$A87-'New Data'!$A86)</f>
        <v>0</v>
      </c>
      <c r="D87" s="178">
        <f>('New Data'!D87-'New Data'!D86)/('New Data'!$A87-'New Data'!$A86)</f>
        <v>0</v>
      </c>
      <c r="E87" s="178">
        <f>('New Data'!E87-'New Data'!E86)/('New Data'!$A87-'New Data'!$A86)</f>
        <v>0</v>
      </c>
      <c r="F87" s="178">
        <f>('New Data'!F87-'New Data'!F86)/('New Data'!$A87-'New Data'!$A86)</f>
        <v>1585</v>
      </c>
      <c r="G87" s="178">
        <f>('New Data'!X87-'New Data'!X86)/('New Data'!$A87-'New Data'!$A86)</f>
        <v>23654</v>
      </c>
      <c r="H87" s="178">
        <f>('New Data'!H87-'New Data'!H86)/('New Data'!$A87-'New Data'!$A86)</f>
        <v>0</v>
      </c>
      <c r="I87" s="178">
        <f>('New Data'!I87-'New Data'!I86)/('New Data'!$A87-'New Data'!$A86)</f>
        <v>0</v>
      </c>
      <c r="J87" s="178">
        <f>('New Data'!J87-'New Data'!J86)/('New Data'!$A87-'New Data'!$A86)</f>
        <v>5392</v>
      </c>
      <c r="K87" s="178">
        <f>('New Data'!K87-'New Data'!K86)/('New Data'!$A87-'New Data'!$A86)</f>
        <v>13693</v>
      </c>
      <c r="L87" s="178">
        <f>('New Data'!L87-'New Data'!L86)/('New Data'!$A87-'New Data'!$A86)</f>
        <v>1736</v>
      </c>
      <c r="M87" s="178">
        <f>('New Data'!M87-'New Data'!M86)/('New Data'!$A87-'New Data'!$A86)</f>
        <v>17005</v>
      </c>
      <c r="N87" s="178">
        <f>('New Data'!N87-'New Data'!N86)/('New Data'!$A87-'New Data'!$A86)</f>
        <v>2178</v>
      </c>
      <c r="O87" s="178">
        <f>('New Data'!O87-'New Data'!O86)/('New Data'!$A87-'New Data'!$A86)</f>
        <v>6168</v>
      </c>
      <c r="P87" s="178">
        <f>('New Data'!P87-'New Data'!P86)/('New Data'!$A87-'New Data'!$A86)</f>
        <v>0</v>
      </c>
      <c r="Q87" s="178">
        <f>('New Data'!Q87-'New Data'!Q86)/('New Data'!$A87-'New Data'!$A86)</f>
        <v>0</v>
      </c>
      <c r="R87" s="178">
        <f>('New Data'!R87-'New Data'!R86)/('New Data'!$A87-'New Data'!$A86)</f>
        <v>0</v>
      </c>
      <c r="S87" s="178">
        <f>('New Data'!S87-'New Data'!S86)/('New Data'!$A87-'New Data'!$A86)</f>
        <v>0</v>
      </c>
      <c r="T87" s="178">
        <f>('New Data'!T87-'New Data'!T86)/('New Data'!$A87-'New Data'!$A86)</f>
        <v>0</v>
      </c>
      <c r="U87" s="178">
        <f>('New Data'!U87-'New Data'!U86)/('New Data'!$A87-'New Data'!$A86)</f>
        <v>0</v>
      </c>
      <c r="V87" s="178">
        <f>('New Data'!V87-'New Data'!V86)/('New Data'!$A87-'New Data'!$A86)</f>
        <v>0</v>
      </c>
      <c r="W87" s="178">
        <f>('New Data'!W87-'New Data'!W86)/('New Data'!$A87-'New Data'!$A86)</f>
        <v>0</v>
      </c>
      <c r="X87" s="178">
        <f>('New Data'!X87-'New Data'!X86)/('New Data'!$A87-'New Data'!$A86)</f>
        <v>23654</v>
      </c>
      <c r="Y87" s="337"/>
      <c r="Z87" s="337"/>
      <c r="AA87" s="337"/>
      <c r="AB87" s="337"/>
      <c r="AC87" s="337"/>
      <c r="AD87" s="337"/>
      <c r="AE87" s="337"/>
      <c r="AF87" s="178">
        <f t="shared" si="2"/>
        <v>97199</v>
      </c>
    </row>
    <row r="88" spans="1:32" x14ac:dyDescent="0.3">
      <c r="A88" s="112">
        <f>'New Data'!A88</f>
        <v>45743</v>
      </c>
      <c r="B88" s="178">
        <f>('New Data'!B88-'New Data'!B87)/('New Data'!$A88-'New Data'!$A87)</f>
        <v>6589</v>
      </c>
      <c r="C88" s="178">
        <f>('New Data'!C88-'New Data'!C87)/('New Data'!$A88-'New Data'!$A87)</f>
        <v>0</v>
      </c>
      <c r="D88" s="178">
        <f>('New Data'!D88-'New Data'!D87)/('New Data'!$A88-'New Data'!$A87)</f>
        <v>0</v>
      </c>
      <c r="E88" s="178">
        <f>('New Data'!E88-'New Data'!E87)/('New Data'!$A88-'New Data'!$A87)</f>
        <v>0</v>
      </c>
      <c r="F88" s="178">
        <f>('New Data'!F88-'New Data'!F87)/('New Data'!$A88-'New Data'!$A87)</f>
        <v>2034</v>
      </c>
      <c r="G88" s="178">
        <f>('New Data'!X88-'New Data'!X87)/('New Data'!$A88-'New Data'!$A87)</f>
        <v>14419</v>
      </c>
      <c r="H88" s="178">
        <f>('New Data'!H88-'New Data'!H87)/('New Data'!$A88-'New Data'!$A87)</f>
        <v>0</v>
      </c>
      <c r="I88" s="178">
        <f>('New Data'!I88-'New Data'!I87)/('New Data'!$A88-'New Data'!$A87)</f>
        <v>0</v>
      </c>
      <c r="J88" s="178">
        <f>('New Data'!J88-'New Data'!J87)/('New Data'!$A88-'New Data'!$A87)</f>
        <v>3513</v>
      </c>
      <c r="K88" s="178">
        <f>('New Data'!K88-'New Data'!K87)/('New Data'!$A88-'New Data'!$A87)</f>
        <v>13101</v>
      </c>
      <c r="L88" s="178">
        <f>('New Data'!L88-'New Data'!L87)/('New Data'!$A88-'New Data'!$A87)</f>
        <v>5033</v>
      </c>
      <c r="M88" s="178">
        <f>('New Data'!M88-'New Data'!M87)/('New Data'!$A88-'New Data'!$A87)</f>
        <v>14915</v>
      </c>
      <c r="N88" s="178">
        <f>('New Data'!N88-'New Data'!N87)/('New Data'!$A88-'New Data'!$A87)</f>
        <v>13643</v>
      </c>
      <c r="O88" s="178">
        <f>('New Data'!O88-'New Data'!O87)/('New Data'!$A88-'New Data'!$A87)</f>
        <v>5566</v>
      </c>
      <c r="P88" s="178">
        <f>('New Data'!P88-'New Data'!P87)/('New Data'!$A88-'New Data'!$A87)</f>
        <v>0</v>
      </c>
      <c r="Q88" s="178">
        <f>('New Data'!Q88-'New Data'!Q87)/('New Data'!$A88-'New Data'!$A87)</f>
        <v>0</v>
      </c>
      <c r="R88" s="178">
        <f>('New Data'!R88-'New Data'!R87)/('New Data'!$A88-'New Data'!$A87)</f>
        <v>0</v>
      </c>
      <c r="S88" s="178">
        <f>('New Data'!S88-'New Data'!S87)/('New Data'!$A88-'New Data'!$A87)</f>
        <v>0</v>
      </c>
      <c r="T88" s="178">
        <f>('New Data'!T88-'New Data'!T87)/('New Data'!$A88-'New Data'!$A87)</f>
        <v>0</v>
      </c>
      <c r="U88" s="178">
        <f>('New Data'!U88-'New Data'!U87)/('New Data'!$A88-'New Data'!$A87)</f>
        <v>0</v>
      </c>
      <c r="V88" s="178">
        <f>('New Data'!V88-'New Data'!V87)/('New Data'!$A88-'New Data'!$A87)</f>
        <v>0</v>
      </c>
      <c r="W88" s="178">
        <f>('New Data'!W88-'New Data'!W87)/('New Data'!$A88-'New Data'!$A87)</f>
        <v>0</v>
      </c>
      <c r="X88" s="178">
        <f>('New Data'!X88-'New Data'!X87)/('New Data'!$A88-'New Data'!$A87)</f>
        <v>14419</v>
      </c>
      <c r="Y88" s="337"/>
      <c r="Z88" s="337"/>
      <c r="AA88" s="337"/>
      <c r="AB88" s="337"/>
      <c r="AC88" s="337"/>
      <c r="AD88" s="337"/>
      <c r="AE88" s="337"/>
      <c r="AF88" s="178">
        <f t="shared" si="2"/>
        <v>93232</v>
      </c>
    </row>
    <row r="89" spans="1:32" x14ac:dyDescent="0.3">
      <c r="A89" s="112">
        <f>'New Data'!A89</f>
        <v>45744</v>
      </c>
      <c r="B89" s="178">
        <f>('New Data'!B89-'New Data'!B88)/('New Data'!$A89-'New Data'!$A88)</f>
        <v>11092</v>
      </c>
      <c r="C89" s="178">
        <f>('New Data'!C89-'New Data'!C88)/('New Data'!$A89-'New Data'!$A88)</f>
        <v>0</v>
      </c>
      <c r="D89" s="178">
        <f>('New Data'!D89-'New Data'!D88)/('New Data'!$A89-'New Data'!$A88)</f>
        <v>0</v>
      </c>
      <c r="E89" s="178">
        <f>('New Data'!E89-'New Data'!E88)/('New Data'!$A89-'New Data'!$A88)</f>
        <v>0</v>
      </c>
      <c r="F89" s="178">
        <f>('New Data'!F89-'New Data'!F88)/('New Data'!$A89-'New Data'!$A88)</f>
        <v>1538</v>
      </c>
      <c r="G89" s="178">
        <f>('New Data'!X89-'New Data'!X88)/('New Data'!$A89-'New Data'!$A88)</f>
        <v>24094</v>
      </c>
      <c r="H89" s="178">
        <f>('New Data'!H89-'New Data'!H88)/('New Data'!$A89-'New Data'!$A88)</f>
        <v>0</v>
      </c>
      <c r="I89" s="178">
        <f>('New Data'!I89-'New Data'!I88)/('New Data'!$A89-'New Data'!$A88)</f>
        <v>0</v>
      </c>
      <c r="J89" s="178">
        <f>('New Data'!J89-'New Data'!J88)/('New Data'!$A89-'New Data'!$A88)</f>
        <v>5585</v>
      </c>
      <c r="K89" s="178">
        <f>('New Data'!K89-'New Data'!K88)/('New Data'!$A89-'New Data'!$A88)</f>
        <v>11950</v>
      </c>
      <c r="L89" s="178">
        <f>('New Data'!L89-'New Data'!L88)/('New Data'!$A89-'New Data'!$A88)</f>
        <v>10275</v>
      </c>
      <c r="M89" s="178">
        <f>('New Data'!M89-'New Data'!M88)/('New Data'!$A89-'New Data'!$A88)</f>
        <v>17804</v>
      </c>
      <c r="N89" s="178">
        <f>('New Data'!N89-'New Data'!N88)/('New Data'!$A89-'New Data'!$A88)</f>
        <v>4230</v>
      </c>
      <c r="O89" s="178">
        <f>('New Data'!O89-'New Data'!O88)/('New Data'!$A89-'New Data'!$A88)</f>
        <v>6446</v>
      </c>
      <c r="P89" s="178">
        <f>('New Data'!P89-'New Data'!P88)/('New Data'!$A89-'New Data'!$A88)</f>
        <v>0</v>
      </c>
      <c r="Q89" s="178">
        <f>('New Data'!Q89-'New Data'!Q88)/('New Data'!$A89-'New Data'!$A88)</f>
        <v>0</v>
      </c>
      <c r="R89" s="178">
        <f>('New Data'!R89-'New Data'!R88)/('New Data'!$A89-'New Data'!$A88)</f>
        <v>0</v>
      </c>
      <c r="S89" s="178">
        <f>('New Data'!S89-'New Data'!S88)/('New Data'!$A89-'New Data'!$A88)</f>
        <v>0</v>
      </c>
      <c r="T89" s="178">
        <f>('New Data'!T89-'New Data'!T88)/('New Data'!$A89-'New Data'!$A88)</f>
        <v>0</v>
      </c>
      <c r="U89" s="178">
        <f>('New Data'!U89-'New Data'!U88)/('New Data'!$A89-'New Data'!$A88)</f>
        <v>0</v>
      </c>
      <c r="V89" s="178">
        <f>('New Data'!V89-'New Data'!V88)/('New Data'!$A89-'New Data'!$A88)</f>
        <v>0</v>
      </c>
      <c r="W89" s="178">
        <f>('New Data'!W89-'New Data'!W88)/('New Data'!$A89-'New Data'!$A88)</f>
        <v>0</v>
      </c>
      <c r="X89" s="178">
        <f>('New Data'!X89-'New Data'!X88)/('New Data'!$A89-'New Data'!$A88)</f>
        <v>24094</v>
      </c>
      <c r="Y89" s="337"/>
      <c r="Z89" s="337"/>
      <c r="AA89" s="337"/>
      <c r="AB89" s="337"/>
      <c r="AC89" s="337"/>
      <c r="AD89" s="337"/>
      <c r="AE89" s="337"/>
      <c r="AF89" s="178">
        <f t="shared" si="2"/>
        <v>117108</v>
      </c>
    </row>
    <row r="90" spans="1:32" x14ac:dyDescent="0.3">
      <c r="A90" s="112">
        <f>'New Data'!A90</f>
        <v>45745</v>
      </c>
      <c r="B90" s="178">
        <f>('New Data'!B90-'New Data'!B89)/('New Data'!$A90-'New Data'!$A89)</f>
        <v>6462</v>
      </c>
      <c r="C90" s="178">
        <f>('New Data'!C90-'New Data'!C89)/('New Data'!$A90-'New Data'!$A89)</f>
        <v>0</v>
      </c>
      <c r="D90" s="178">
        <f>('New Data'!D90-'New Data'!D89)/('New Data'!$A90-'New Data'!$A89)</f>
        <v>0</v>
      </c>
      <c r="E90" s="178">
        <f>('New Data'!E90-'New Data'!E89)/('New Data'!$A90-'New Data'!$A89)</f>
        <v>0</v>
      </c>
      <c r="F90" s="178">
        <f>('New Data'!F90-'New Data'!F89)/('New Data'!$A90-'New Data'!$A89)</f>
        <v>1571</v>
      </c>
      <c r="G90" s="178">
        <f>('New Data'!X90-'New Data'!X89)/('New Data'!$A90-'New Data'!$A89)</f>
        <v>13918</v>
      </c>
      <c r="H90" s="178">
        <f>('New Data'!H90-'New Data'!H89)/('New Data'!$A90-'New Data'!$A89)</f>
        <v>0</v>
      </c>
      <c r="I90" s="178">
        <f>('New Data'!I90-'New Data'!I89)/('New Data'!$A90-'New Data'!$A89)</f>
        <v>0</v>
      </c>
      <c r="J90" s="178">
        <f>('New Data'!J90-'New Data'!J89)/('New Data'!$A90-'New Data'!$A89)</f>
        <v>5028</v>
      </c>
      <c r="K90" s="178">
        <f>('New Data'!K90-'New Data'!K89)/('New Data'!$A90-'New Data'!$A89)</f>
        <v>9850</v>
      </c>
      <c r="L90" s="178">
        <f>('New Data'!L90-'New Data'!L89)/('New Data'!$A90-'New Data'!$A89)</f>
        <v>5910</v>
      </c>
      <c r="M90" s="178">
        <f>('New Data'!M90-'New Data'!M89)/('New Data'!$A90-'New Data'!$A89)</f>
        <v>16988</v>
      </c>
      <c r="N90" s="178">
        <f>('New Data'!N90-'New Data'!N89)/('New Data'!$A90-'New Data'!$A89)</f>
        <v>3396</v>
      </c>
      <c r="O90" s="178">
        <f>('New Data'!O90-'New Data'!O89)/('New Data'!$A90-'New Data'!$A89)</f>
        <v>6299</v>
      </c>
      <c r="P90" s="178">
        <f>('New Data'!P90-'New Data'!P89)/('New Data'!$A90-'New Data'!$A89)</f>
        <v>0</v>
      </c>
      <c r="Q90" s="178">
        <f>('New Data'!Q90-'New Data'!Q89)/('New Data'!$A90-'New Data'!$A89)</f>
        <v>0</v>
      </c>
      <c r="R90" s="178">
        <f>('New Data'!R90-'New Data'!R89)/('New Data'!$A90-'New Data'!$A89)</f>
        <v>0</v>
      </c>
      <c r="S90" s="178">
        <f>('New Data'!S90-'New Data'!S89)/('New Data'!$A90-'New Data'!$A89)</f>
        <v>0</v>
      </c>
      <c r="T90" s="178">
        <f>('New Data'!T90-'New Data'!T89)/('New Data'!$A90-'New Data'!$A89)</f>
        <v>0</v>
      </c>
      <c r="U90" s="178">
        <f>('New Data'!U90-'New Data'!U89)/('New Data'!$A90-'New Data'!$A89)</f>
        <v>0</v>
      </c>
      <c r="V90" s="178">
        <f>('New Data'!V90-'New Data'!V89)/('New Data'!$A90-'New Data'!$A89)</f>
        <v>0</v>
      </c>
      <c r="W90" s="178">
        <f>('New Data'!W90-'New Data'!W89)/('New Data'!$A90-'New Data'!$A89)</f>
        <v>0</v>
      </c>
      <c r="X90" s="178">
        <f>('New Data'!X90-'New Data'!X89)/('New Data'!$A90-'New Data'!$A89)</f>
        <v>13918</v>
      </c>
      <c r="Y90" s="337"/>
      <c r="Z90" s="337"/>
      <c r="AA90" s="337"/>
      <c r="AB90" s="337"/>
      <c r="AC90" s="337"/>
      <c r="AD90" s="337"/>
      <c r="AE90" s="337"/>
      <c r="AF90" s="178">
        <f t="shared" si="2"/>
        <v>83340</v>
      </c>
    </row>
    <row r="91" spans="1:32" x14ac:dyDescent="0.3">
      <c r="A91" s="112">
        <f>'New Data'!A91</f>
        <v>45746</v>
      </c>
      <c r="B91" s="178">
        <f>('New Data'!B91-'New Data'!B90)/('New Data'!$A91-'New Data'!$A90)</f>
        <v>254</v>
      </c>
      <c r="C91" s="178">
        <f>('New Data'!C91-'New Data'!C90)/('New Data'!$A91-'New Data'!$A90)</f>
        <v>0</v>
      </c>
      <c r="D91" s="178">
        <f>('New Data'!D91-'New Data'!D90)/('New Data'!$A91-'New Data'!$A90)</f>
        <v>0</v>
      </c>
      <c r="E91" s="178">
        <f>('New Data'!E91-'New Data'!E90)/('New Data'!$A91-'New Data'!$A90)</f>
        <v>0</v>
      </c>
      <c r="F91" s="178">
        <f>('New Data'!F91-'New Data'!F90)/('New Data'!$A91-'New Data'!$A90)</f>
        <v>2652</v>
      </c>
      <c r="G91" s="178">
        <f>('New Data'!X91-'New Data'!X90)/('New Data'!$A91-'New Data'!$A90)</f>
        <v>26168</v>
      </c>
      <c r="H91" s="178">
        <f>('New Data'!H91-'New Data'!H90)/('New Data'!$A91-'New Data'!$A90)</f>
        <v>0</v>
      </c>
      <c r="I91" s="178">
        <f>('New Data'!I91-'New Data'!I90)/('New Data'!$A91-'New Data'!$A90)</f>
        <v>0</v>
      </c>
      <c r="J91" s="178">
        <f>('New Data'!J91-'New Data'!J90)/('New Data'!$A91-'New Data'!$A90)</f>
        <v>1198</v>
      </c>
      <c r="K91" s="178">
        <f>('New Data'!K91-'New Data'!K90)/('New Data'!$A91-'New Data'!$A90)</f>
        <v>14239</v>
      </c>
      <c r="L91" s="178">
        <f>('New Data'!L91-'New Data'!L90)/('New Data'!$A91-'New Data'!$A90)</f>
        <v>3041</v>
      </c>
      <c r="M91" s="178">
        <f>('New Data'!M91-'New Data'!M90)/('New Data'!$A91-'New Data'!$A90)</f>
        <v>16668</v>
      </c>
      <c r="N91" s="178">
        <f>('New Data'!N91-'New Data'!N90)/('New Data'!$A91-'New Data'!$A90)</f>
        <v>8969</v>
      </c>
      <c r="O91" s="178">
        <f>('New Data'!O91-'New Data'!O90)/('New Data'!$A91-'New Data'!$A90)</f>
        <v>6033</v>
      </c>
      <c r="P91" s="178">
        <f>('New Data'!P91-'New Data'!P90)/('New Data'!$A91-'New Data'!$A90)</f>
        <v>0</v>
      </c>
      <c r="Q91" s="178">
        <f>('New Data'!Q91-'New Data'!Q90)/('New Data'!$A91-'New Data'!$A90)</f>
        <v>0</v>
      </c>
      <c r="R91" s="178">
        <f>('New Data'!R91-'New Data'!R90)/('New Data'!$A91-'New Data'!$A90)</f>
        <v>0</v>
      </c>
      <c r="S91" s="178">
        <f>('New Data'!S91-'New Data'!S90)/('New Data'!$A91-'New Data'!$A90)</f>
        <v>0</v>
      </c>
      <c r="T91" s="178">
        <f>('New Data'!T91-'New Data'!T90)/('New Data'!$A91-'New Data'!$A90)</f>
        <v>0</v>
      </c>
      <c r="U91" s="178">
        <f>('New Data'!U91-'New Data'!U90)/('New Data'!$A91-'New Data'!$A90)</f>
        <v>0</v>
      </c>
      <c r="V91" s="178">
        <f>('New Data'!V91-'New Data'!V90)/('New Data'!$A91-'New Data'!$A90)</f>
        <v>0</v>
      </c>
      <c r="W91" s="178">
        <f>('New Data'!W91-'New Data'!W90)/('New Data'!$A91-'New Data'!$A90)</f>
        <v>0</v>
      </c>
      <c r="X91" s="178">
        <f>('New Data'!X91-'New Data'!X90)/('New Data'!$A91-'New Data'!$A90)</f>
        <v>26168</v>
      </c>
      <c r="Y91" s="337"/>
      <c r="Z91" s="337"/>
      <c r="AA91" s="337"/>
      <c r="AB91" s="337"/>
      <c r="AC91" s="337"/>
      <c r="AD91" s="337"/>
      <c r="AE91" s="337"/>
      <c r="AF91" s="178">
        <f t="shared" si="2"/>
        <v>105390</v>
      </c>
    </row>
    <row r="92" spans="1:32" x14ac:dyDescent="0.3">
      <c r="A92" s="112">
        <f>'New Data'!A92</f>
        <v>45747</v>
      </c>
      <c r="B92" s="178">
        <f>('New Data'!B92-'New Data'!B91)/('New Data'!$A92-'New Data'!$A91)</f>
        <v>11272</v>
      </c>
      <c r="C92" s="178">
        <f>('New Data'!C92-'New Data'!C91)/('New Data'!$A92-'New Data'!$A91)</f>
        <v>0</v>
      </c>
      <c r="D92" s="178">
        <f>('New Data'!D92-'New Data'!D91)/('New Data'!$A92-'New Data'!$A91)</f>
        <v>0</v>
      </c>
      <c r="E92" s="178">
        <f>('New Data'!E92-'New Data'!E91)/('New Data'!$A92-'New Data'!$A91)</f>
        <v>0</v>
      </c>
      <c r="F92" s="178">
        <f>('New Data'!F92-'New Data'!F91)/('New Data'!$A92-'New Data'!$A91)</f>
        <v>1617</v>
      </c>
      <c r="G92" s="178">
        <f>('New Data'!X92-'New Data'!X91)/('New Data'!$A92-'New Data'!$A91)</f>
        <v>24031</v>
      </c>
      <c r="H92" s="178">
        <f>('New Data'!H92-'New Data'!H91)/('New Data'!$A92-'New Data'!$A91)</f>
        <v>0</v>
      </c>
      <c r="I92" s="178">
        <f>('New Data'!I92-'New Data'!I91)/('New Data'!$A92-'New Data'!$A91)</f>
        <v>0</v>
      </c>
      <c r="J92" s="178">
        <f>('New Data'!J92-'New Data'!J91)/('New Data'!$A92-'New Data'!$A91)</f>
        <v>1446</v>
      </c>
      <c r="K92" s="178">
        <f>('New Data'!K92-'New Data'!K91)/('New Data'!$A92-'New Data'!$A91)</f>
        <v>14295</v>
      </c>
      <c r="L92" s="178">
        <f>('New Data'!L92-'New Data'!L91)/('New Data'!$A92-'New Data'!$A91)</f>
        <v>9668</v>
      </c>
      <c r="M92" s="178">
        <f>('New Data'!M92-'New Data'!M91)/('New Data'!$A92-'New Data'!$A91)</f>
        <v>16404</v>
      </c>
      <c r="N92" s="178">
        <f>('New Data'!N92-'New Data'!N91)/('New Data'!$A92-'New Data'!$A91)</f>
        <v>11919</v>
      </c>
      <c r="O92" s="178">
        <f>('New Data'!O92-'New Data'!O91)/('New Data'!$A92-'New Data'!$A91)</f>
        <v>6125</v>
      </c>
      <c r="P92" s="178">
        <f>('New Data'!P92-'New Data'!P91)/('New Data'!$A92-'New Data'!$A91)</f>
        <v>0</v>
      </c>
      <c r="Q92" s="178">
        <f>('New Data'!Q92-'New Data'!Q91)/('New Data'!$A92-'New Data'!$A91)</f>
        <v>0</v>
      </c>
      <c r="R92" s="178">
        <f>('New Data'!R92-'New Data'!R91)/('New Data'!$A92-'New Data'!$A91)</f>
        <v>0</v>
      </c>
      <c r="S92" s="178">
        <f>('New Data'!S92-'New Data'!S91)/('New Data'!$A92-'New Data'!$A91)</f>
        <v>0</v>
      </c>
      <c r="T92" s="178">
        <f>('New Data'!T92-'New Data'!T91)/('New Data'!$A92-'New Data'!$A91)</f>
        <v>0</v>
      </c>
      <c r="U92" s="178">
        <f>('New Data'!U92-'New Data'!U91)/('New Data'!$A92-'New Data'!$A91)</f>
        <v>0</v>
      </c>
      <c r="V92" s="178">
        <f>('New Data'!V92-'New Data'!V91)/('New Data'!$A92-'New Data'!$A91)</f>
        <v>0</v>
      </c>
      <c r="W92" s="178">
        <f>('New Data'!W92-'New Data'!W91)/('New Data'!$A92-'New Data'!$A91)</f>
        <v>0</v>
      </c>
      <c r="X92" s="178">
        <f>('New Data'!X92-'New Data'!X91)/('New Data'!$A92-'New Data'!$A91)</f>
        <v>24031</v>
      </c>
      <c r="Y92" s="337"/>
      <c r="Z92" s="337"/>
      <c r="AA92" s="337"/>
      <c r="AB92" s="337"/>
      <c r="AC92" s="337"/>
      <c r="AD92" s="337"/>
      <c r="AE92" s="337"/>
      <c r="AF92" s="178">
        <f t="shared" si="2"/>
        <v>120808</v>
      </c>
    </row>
    <row r="93" spans="1:32" x14ac:dyDescent="0.3">
      <c r="A93" s="112">
        <f>'New Data'!A93</f>
        <v>45748</v>
      </c>
      <c r="B93" s="178">
        <f>('New Data'!B93-'New Data'!B92)/('New Data'!$A93-'New Data'!$A92)</f>
        <v>9228</v>
      </c>
      <c r="C93" s="178">
        <f>('New Data'!C93-'New Data'!C92)/('New Data'!$A93-'New Data'!$A92)</f>
        <v>0</v>
      </c>
      <c r="D93" s="178">
        <f>('New Data'!D93-'New Data'!D92)/('New Data'!$A93-'New Data'!$A92)</f>
        <v>0</v>
      </c>
      <c r="E93" s="178">
        <f>('New Data'!E93-'New Data'!E92)/('New Data'!$A93-'New Data'!$A92)</f>
        <v>0</v>
      </c>
      <c r="F93" s="178">
        <f>('New Data'!F93-'New Data'!F92)/('New Data'!$A93-'New Data'!$A92)</f>
        <v>2696</v>
      </c>
      <c r="G93" s="178">
        <f>('New Data'!X93-'New Data'!X92)/('New Data'!$A93-'New Data'!$A92)</f>
        <v>20016</v>
      </c>
      <c r="H93" s="178">
        <f>('New Data'!H93-'New Data'!H92)/('New Data'!$A93-'New Data'!$A92)</f>
        <v>0</v>
      </c>
      <c r="I93" s="178">
        <f>('New Data'!I93-'New Data'!I92)/('New Data'!$A93-'New Data'!$A92)</f>
        <v>0</v>
      </c>
      <c r="J93" s="178">
        <f>('New Data'!J93-'New Data'!J92)/('New Data'!$A93-'New Data'!$A92)</f>
        <v>2508</v>
      </c>
      <c r="K93" s="178">
        <f>('New Data'!K93-'New Data'!K92)/('New Data'!$A93-'New Data'!$A92)</f>
        <v>6568</v>
      </c>
      <c r="L93" s="178">
        <f>('New Data'!L93-'New Data'!L92)/('New Data'!$A93-'New Data'!$A92)</f>
        <v>7588</v>
      </c>
      <c r="M93" s="178">
        <f>('New Data'!M93-'New Data'!M92)/('New Data'!$A93-'New Data'!$A92)</f>
        <v>14422</v>
      </c>
      <c r="N93" s="178">
        <f>('New Data'!N93-'New Data'!N92)/('New Data'!$A93-'New Data'!$A92)</f>
        <v>13742</v>
      </c>
      <c r="O93" s="178">
        <f>('New Data'!O93-'New Data'!O92)/('New Data'!$A93-'New Data'!$A92)</f>
        <v>3510</v>
      </c>
      <c r="P93" s="178">
        <f>('New Data'!P93-'New Data'!P92)/('New Data'!$A93-'New Data'!$A92)</f>
        <v>0</v>
      </c>
      <c r="Q93" s="178">
        <f>('New Data'!Q93-'New Data'!Q92)/('New Data'!$A93-'New Data'!$A92)</f>
        <v>0</v>
      </c>
      <c r="R93" s="178">
        <f>('New Data'!R93-'New Data'!R92)/('New Data'!$A93-'New Data'!$A92)</f>
        <v>0</v>
      </c>
      <c r="S93" s="178">
        <f>('New Data'!S93-'New Data'!S92)/('New Data'!$A93-'New Data'!$A92)</f>
        <v>0</v>
      </c>
      <c r="T93" s="178">
        <f>('New Data'!T93-'New Data'!T92)/('New Data'!$A93-'New Data'!$A92)</f>
        <v>0</v>
      </c>
      <c r="U93" s="178">
        <f>('New Data'!U93-'New Data'!U92)/('New Data'!$A93-'New Data'!$A92)</f>
        <v>0</v>
      </c>
      <c r="V93" s="178">
        <f>('New Data'!V93-'New Data'!V92)/('New Data'!$A93-'New Data'!$A92)</f>
        <v>0</v>
      </c>
      <c r="W93" s="178">
        <f>('New Data'!W93-'New Data'!W92)/('New Data'!$A93-'New Data'!$A92)</f>
        <v>0</v>
      </c>
      <c r="X93" s="178">
        <f>('New Data'!X93-'New Data'!X92)/('New Data'!$A93-'New Data'!$A92)</f>
        <v>20016</v>
      </c>
      <c r="Y93" s="337"/>
      <c r="Z93" s="337"/>
      <c r="AA93" s="337"/>
      <c r="AB93" s="337"/>
      <c r="AC93" s="337"/>
      <c r="AD93" s="337"/>
      <c r="AE93" s="337"/>
      <c r="AF93" s="178">
        <f t="shared" si="2"/>
        <v>100294</v>
      </c>
    </row>
    <row r="94" spans="1:32" x14ac:dyDescent="0.3">
      <c r="A94" s="112">
        <f>'New Data'!A94</f>
        <v>45749</v>
      </c>
      <c r="B94" s="178">
        <f>('New Data'!B94-'New Data'!B93)/('New Data'!$A94-'New Data'!$A93)</f>
        <v>11692</v>
      </c>
      <c r="C94" s="178">
        <f>('New Data'!C94-'New Data'!C93)/('New Data'!$A94-'New Data'!$A93)</f>
        <v>0</v>
      </c>
      <c r="D94" s="178">
        <f>('New Data'!D94-'New Data'!D93)/('New Data'!$A94-'New Data'!$A93)</f>
        <v>0</v>
      </c>
      <c r="E94" s="178">
        <f>('New Data'!E94-'New Data'!E93)/('New Data'!$A94-'New Data'!$A93)</f>
        <v>0</v>
      </c>
      <c r="F94" s="178">
        <f>('New Data'!F94-'New Data'!F93)/('New Data'!$A94-'New Data'!$A93)</f>
        <v>1614</v>
      </c>
      <c r="G94" s="178">
        <f>('New Data'!X94-'New Data'!X93)/('New Data'!$A94-'New Data'!$A93)</f>
        <v>25354</v>
      </c>
      <c r="H94" s="178">
        <f>('New Data'!H94-'New Data'!H93)/('New Data'!$A94-'New Data'!$A93)</f>
        <v>0</v>
      </c>
      <c r="I94" s="178">
        <f>('New Data'!I94-'New Data'!I93)/('New Data'!$A94-'New Data'!$A93)</f>
        <v>0</v>
      </c>
      <c r="J94" s="178">
        <f>('New Data'!J94-'New Data'!J93)/('New Data'!$A94-'New Data'!$A93)</f>
        <v>2595</v>
      </c>
      <c r="K94" s="178">
        <f>('New Data'!K94-'New Data'!K93)/('New Data'!$A94-'New Data'!$A93)</f>
        <v>8899</v>
      </c>
      <c r="L94" s="178">
        <f>('New Data'!L94-'New Data'!L93)/('New Data'!$A94-'New Data'!$A93)</f>
        <v>7013</v>
      </c>
      <c r="M94" s="178">
        <f>('New Data'!M94-'New Data'!M93)/('New Data'!$A94-'New Data'!$A93)</f>
        <v>28061</v>
      </c>
      <c r="N94" s="178">
        <f>('New Data'!N94-'New Data'!N93)/('New Data'!$A94-'New Data'!$A93)</f>
        <v>16860</v>
      </c>
      <c r="O94" s="178">
        <f>('New Data'!O94-'New Data'!O93)/('New Data'!$A94-'New Data'!$A93)</f>
        <v>9985</v>
      </c>
      <c r="P94" s="178">
        <f>('New Data'!P94-'New Data'!P93)/('New Data'!$A94-'New Data'!$A93)</f>
        <v>0</v>
      </c>
      <c r="Q94" s="178">
        <f>('New Data'!Q94-'New Data'!Q93)/('New Data'!$A94-'New Data'!$A93)</f>
        <v>0</v>
      </c>
      <c r="R94" s="178">
        <f>('New Data'!R94-'New Data'!R93)/('New Data'!$A94-'New Data'!$A93)</f>
        <v>0</v>
      </c>
      <c r="S94" s="178">
        <f>('New Data'!S94-'New Data'!S93)/('New Data'!$A94-'New Data'!$A93)</f>
        <v>0</v>
      </c>
      <c r="T94" s="178">
        <f>('New Data'!T94-'New Data'!T93)/('New Data'!$A94-'New Data'!$A93)</f>
        <v>0</v>
      </c>
      <c r="U94" s="178">
        <f>('New Data'!U94-'New Data'!U93)/('New Data'!$A94-'New Data'!$A93)</f>
        <v>0</v>
      </c>
      <c r="V94" s="178">
        <f>('New Data'!V94-'New Data'!V93)/('New Data'!$A94-'New Data'!$A93)</f>
        <v>0</v>
      </c>
      <c r="W94" s="178">
        <f>('New Data'!W94-'New Data'!W93)/('New Data'!$A94-'New Data'!$A93)</f>
        <v>0</v>
      </c>
      <c r="X94" s="178">
        <f>('New Data'!X94-'New Data'!X93)/('New Data'!$A94-'New Data'!$A93)</f>
        <v>25354</v>
      </c>
      <c r="Y94" s="337"/>
      <c r="Z94" s="337"/>
      <c r="AA94" s="337"/>
      <c r="AB94" s="337"/>
      <c r="AC94" s="337"/>
      <c r="AD94" s="337"/>
      <c r="AE94" s="337"/>
      <c r="AF94" s="178">
        <f t="shared" ref="AF94:AF125" si="3">SUM(B94:AD94)</f>
        <v>137427</v>
      </c>
    </row>
    <row r="95" spans="1:32" x14ac:dyDescent="0.3">
      <c r="A95" s="112">
        <f>'New Data'!A95</f>
        <v>45750</v>
      </c>
      <c r="B95" s="178">
        <f>('New Data'!B95-'New Data'!B94)/('New Data'!$A95-'New Data'!$A94)</f>
        <v>1709</v>
      </c>
      <c r="C95" s="178">
        <f>('New Data'!C95-'New Data'!C94)/('New Data'!$A95-'New Data'!$A94)</f>
        <v>0</v>
      </c>
      <c r="D95" s="178">
        <f>('New Data'!D95-'New Data'!D94)/('New Data'!$A95-'New Data'!$A94)</f>
        <v>0</v>
      </c>
      <c r="E95" s="178">
        <f>('New Data'!E95-'New Data'!E94)/('New Data'!$A95-'New Data'!$A94)</f>
        <v>0</v>
      </c>
      <c r="F95" s="178">
        <f>('New Data'!F95-'New Data'!F94)/('New Data'!$A95-'New Data'!$A94)</f>
        <v>1688</v>
      </c>
      <c r="G95" s="178">
        <f>('New Data'!X95-'New Data'!X94)/('New Data'!$A95-'New Data'!$A94)</f>
        <v>24790</v>
      </c>
      <c r="H95" s="178">
        <f>('New Data'!H95-'New Data'!H94)/('New Data'!$A95-'New Data'!$A94)</f>
        <v>0</v>
      </c>
      <c r="I95" s="178">
        <f>('New Data'!I95-'New Data'!I94)/('New Data'!$A95-'New Data'!$A94)</f>
        <v>0</v>
      </c>
      <c r="J95" s="178">
        <f>('New Data'!J95-'New Data'!J94)/('New Data'!$A95-'New Data'!$A94)</f>
        <v>6106</v>
      </c>
      <c r="K95" s="178">
        <f>('New Data'!K95-'New Data'!K94)/('New Data'!$A95-'New Data'!$A94)</f>
        <v>699</v>
      </c>
      <c r="L95" s="178">
        <f>('New Data'!L95-'New Data'!L94)/('New Data'!$A95-'New Data'!$A94)</f>
        <v>7483</v>
      </c>
      <c r="M95" s="178">
        <f>('New Data'!M95-'New Data'!M94)/('New Data'!$A95-'New Data'!$A94)</f>
        <v>17195</v>
      </c>
      <c r="N95" s="178">
        <f>('New Data'!N95-'New Data'!N94)/('New Data'!$A95-'New Data'!$A94)</f>
        <v>17023</v>
      </c>
      <c r="O95" s="178">
        <f>('New Data'!O95-'New Data'!O94)/('New Data'!$A95-'New Data'!$A94)</f>
        <v>5480</v>
      </c>
      <c r="P95" s="178">
        <f>('New Data'!P95-'New Data'!P94)/('New Data'!$A95-'New Data'!$A94)</f>
        <v>0</v>
      </c>
      <c r="Q95" s="178">
        <f>('New Data'!Q95-'New Data'!Q94)/('New Data'!$A95-'New Data'!$A94)</f>
        <v>0</v>
      </c>
      <c r="R95" s="178">
        <f>('New Data'!R95-'New Data'!R94)/('New Data'!$A95-'New Data'!$A94)</f>
        <v>0</v>
      </c>
      <c r="S95" s="178">
        <f>('New Data'!S95-'New Data'!S94)/('New Data'!$A95-'New Data'!$A94)</f>
        <v>0</v>
      </c>
      <c r="T95" s="178">
        <f>('New Data'!T95-'New Data'!T94)/('New Data'!$A95-'New Data'!$A94)</f>
        <v>0</v>
      </c>
      <c r="U95" s="178">
        <f>('New Data'!U95-'New Data'!U94)/('New Data'!$A95-'New Data'!$A94)</f>
        <v>0</v>
      </c>
      <c r="V95" s="178">
        <f>('New Data'!V95-'New Data'!V94)/('New Data'!$A95-'New Data'!$A94)</f>
        <v>0</v>
      </c>
      <c r="W95" s="178">
        <f>('New Data'!W95-'New Data'!W94)/('New Data'!$A95-'New Data'!$A94)</f>
        <v>0</v>
      </c>
      <c r="X95" s="178">
        <f>('New Data'!X95-'New Data'!X94)/('New Data'!$A95-'New Data'!$A94)</f>
        <v>24790</v>
      </c>
      <c r="Y95" s="337"/>
      <c r="Z95" s="337"/>
      <c r="AA95" s="337"/>
      <c r="AB95" s="337"/>
      <c r="AC95" s="337"/>
      <c r="AD95" s="337"/>
      <c r="AE95" s="337"/>
      <c r="AF95" s="178">
        <f t="shared" si="3"/>
        <v>106963</v>
      </c>
    </row>
    <row r="96" spans="1:32" x14ac:dyDescent="0.3">
      <c r="A96" s="112">
        <f>'New Data'!A96</f>
        <v>45751</v>
      </c>
      <c r="B96" s="178">
        <f>('New Data'!B96-'New Data'!B95)/('New Data'!$A96-'New Data'!$A95)</f>
        <v>4518</v>
      </c>
      <c r="C96" s="178">
        <f>('New Data'!C96-'New Data'!C95)/('New Data'!$A96-'New Data'!$A95)</f>
        <v>0</v>
      </c>
      <c r="D96" s="178">
        <f>('New Data'!D96-'New Data'!D95)/('New Data'!$A96-'New Data'!$A95)</f>
        <v>0</v>
      </c>
      <c r="E96" s="178">
        <f>('New Data'!E96-'New Data'!E95)/('New Data'!$A96-'New Data'!$A95)</f>
        <v>0</v>
      </c>
      <c r="F96" s="178">
        <f>('New Data'!F96-'New Data'!F95)/('New Data'!$A96-'New Data'!$A95)</f>
        <v>4653</v>
      </c>
      <c r="G96" s="178">
        <f>('New Data'!X96-'New Data'!X95)/('New Data'!$A96-'New Data'!$A95)</f>
        <v>27525</v>
      </c>
      <c r="H96" s="178">
        <f>('New Data'!H96-'New Data'!H95)/('New Data'!$A96-'New Data'!$A95)</f>
        <v>0</v>
      </c>
      <c r="I96" s="178">
        <f>('New Data'!I96-'New Data'!I95)/('New Data'!$A96-'New Data'!$A95)</f>
        <v>0</v>
      </c>
      <c r="J96" s="178">
        <f>('New Data'!J96-'New Data'!J95)/('New Data'!$A96-'New Data'!$A95)</f>
        <v>7917</v>
      </c>
      <c r="K96" s="178">
        <f>('New Data'!K96-'New Data'!K95)/('New Data'!$A96-'New Data'!$A95)</f>
        <v>0</v>
      </c>
      <c r="L96" s="178">
        <f>('New Data'!L96-'New Data'!L95)/('New Data'!$A96-'New Data'!$A95)</f>
        <v>9551</v>
      </c>
      <c r="M96" s="178">
        <f>('New Data'!M96-'New Data'!M95)/('New Data'!$A96-'New Data'!$A95)</f>
        <v>18490</v>
      </c>
      <c r="N96" s="178">
        <f>('New Data'!N96-'New Data'!N95)/('New Data'!$A96-'New Data'!$A95)</f>
        <v>8834</v>
      </c>
      <c r="O96" s="178">
        <f>('New Data'!O96-'New Data'!O95)/('New Data'!$A96-'New Data'!$A95)</f>
        <v>2853</v>
      </c>
      <c r="P96" s="178">
        <f>('New Data'!P96-'New Data'!P95)/('New Data'!$A96-'New Data'!$A95)</f>
        <v>0</v>
      </c>
      <c r="Q96" s="178">
        <f>('New Data'!Q96-'New Data'!Q95)/('New Data'!$A96-'New Data'!$A95)</f>
        <v>0</v>
      </c>
      <c r="R96" s="178">
        <f>('New Data'!R96-'New Data'!R95)/('New Data'!$A96-'New Data'!$A95)</f>
        <v>0</v>
      </c>
      <c r="S96" s="178">
        <f>('New Data'!S96-'New Data'!S95)/('New Data'!$A96-'New Data'!$A95)</f>
        <v>0</v>
      </c>
      <c r="T96" s="178">
        <f>('New Data'!T96-'New Data'!T95)/('New Data'!$A96-'New Data'!$A95)</f>
        <v>0</v>
      </c>
      <c r="U96" s="178">
        <f>('New Data'!U96-'New Data'!U95)/('New Data'!$A96-'New Data'!$A95)</f>
        <v>0</v>
      </c>
      <c r="V96" s="178">
        <f>('New Data'!V96-'New Data'!V95)/('New Data'!$A96-'New Data'!$A95)</f>
        <v>0</v>
      </c>
      <c r="W96" s="178">
        <f>('New Data'!W96-'New Data'!W95)/('New Data'!$A96-'New Data'!$A95)</f>
        <v>0</v>
      </c>
      <c r="X96" s="178">
        <f>('New Data'!X96-'New Data'!X95)/('New Data'!$A96-'New Data'!$A95)</f>
        <v>27525</v>
      </c>
      <c r="Y96" s="337"/>
      <c r="Z96" s="337"/>
      <c r="AA96" s="337"/>
      <c r="AB96" s="337"/>
      <c r="AC96" s="337"/>
      <c r="AD96" s="337"/>
      <c r="AE96" s="337"/>
      <c r="AF96" s="178">
        <f t="shared" si="3"/>
        <v>111866</v>
      </c>
    </row>
    <row r="97" spans="1:32" x14ac:dyDescent="0.3">
      <c r="A97" s="112">
        <f>'New Data'!A97</f>
        <v>45752</v>
      </c>
      <c r="B97" s="178">
        <f>('New Data'!B97-'New Data'!B96)/('New Data'!$A97-'New Data'!$A96)</f>
        <v>10284</v>
      </c>
      <c r="C97" s="178">
        <f>('New Data'!C97-'New Data'!C96)/('New Data'!$A97-'New Data'!$A96)</f>
        <v>0</v>
      </c>
      <c r="D97" s="178">
        <f>('New Data'!D97-'New Data'!D96)/('New Data'!$A97-'New Data'!$A96)</f>
        <v>0</v>
      </c>
      <c r="E97" s="178">
        <f>('New Data'!E97-'New Data'!E96)/('New Data'!$A97-'New Data'!$A96)</f>
        <v>0</v>
      </c>
      <c r="F97" s="178">
        <f>('New Data'!F97-'New Data'!F96)/('New Data'!$A97-'New Data'!$A96)</f>
        <v>3432</v>
      </c>
      <c r="G97" s="178">
        <f>('New Data'!X97-'New Data'!X96)/('New Data'!$A97-'New Data'!$A96)</f>
        <v>22236</v>
      </c>
      <c r="H97" s="178">
        <f>('New Data'!H97-'New Data'!H96)/('New Data'!$A97-'New Data'!$A96)</f>
        <v>0</v>
      </c>
      <c r="I97" s="178">
        <f>('New Data'!I97-'New Data'!I96)/('New Data'!$A97-'New Data'!$A96)</f>
        <v>0</v>
      </c>
      <c r="J97" s="178">
        <f>('New Data'!J97-'New Data'!J96)/('New Data'!$A97-'New Data'!$A96)</f>
        <v>4109</v>
      </c>
      <c r="K97" s="178">
        <f>('New Data'!K97-'New Data'!K96)/('New Data'!$A97-'New Data'!$A96)</f>
        <v>1542</v>
      </c>
      <c r="L97" s="178">
        <f>('New Data'!L97-'New Data'!L96)/('New Data'!$A97-'New Data'!$A96)</f>
        <v>11009</v>
      </c>
      <c r="M97" s="178">
        <f>('New Data'!M97-'New Data'!M96)/('New Data'!$A97-'New Data'!$A96)</f>
        <v>16107</v>
      </c>
      <c r="N97" s="178">
        <f>('New Data'!N97-'New Data'!N96)/('New Data'!$A97-'New Data'!$A96)</f>
        <v>14846</v>
      </c>
      <c r="O97" s="178">
        <f>('New Data'!O97-'New Data'!O96)/('New Data'!$A97-'New Data'!$A96)</f>
        <v>6890</v>
      </c>
      <c r="P97" s="178">
        <f>('New Data'!P97-'New Data'!P96)/('New Data'!$A97-'New Data'!$A96)</f>
        <v>0</v>
      </c>
      <c r="Q97" s="178">
        <f>('New Data'!Q97-'New Data'!Q96)/('New Data'!$A97-'New Data'!$A96)</f>
        <v>0</v>
      </c>
      <c r="R97" s="178">
        <f>('New Data'!R97-'New Data'!R96)/('New Data'!$A97-'New Data'!$A96)</f>
        <v>0</v>
      </c>
      <c r="S97" s="178">
        <f>('New Data'!S97-'New Data'!S96)/('New Data'!$A97-'New Data'!$A96)</f>
        <v>0</v>
      </c>
      <c r="T97" s="178">
        <f>('New Data'!T97-'New Data'!T96)/('New Data'!$A97-'New Data'!$A96)</f>
        <v>0</v>
      </c>
      <c r="U97" s="178">
        <f>('New Data'!U97-'New Data'!U96)/('New Data'!$A97-'New Data'!$A96)</f>
        <v>0</v>
      </c>
      <c r="V97" s="178">
        <f>('New Data'!V97-'New Data'!V96)/('New Data'!$A97-'New Data'!$A96)</f>
        <v>0</v>
      </c>
      <c r="W97" s="178">
        <f>('New Data'!W97-'New Data'!W96)/('New Data'!$A97-'New Data'!$A96)</f>
        <v>0</v>
      </c>
      <c r="X97" s="178">
        <f>('New Data'!X97-'New Data'!X96)/('New Data'!$A97-'New Data'!$A96)</f>
        <v>22236</v>
      </c>
      <c r="Y97" s="337"/>
      <c r="Z97" s="337"/>
      <c r="AA97" s="337"/>
      <c r="AB97" s="337"/>
      <c r="AC97" s="337"/>
      <c r="AD97" s="337"/>
      <c r="AE97" s="337"/>
      <c r="AF97" s="178">
        <f t="shared" si="3"/>
        <v>112691</v>
      </c>
    </row>
    <row r="98" spans="1:32" x14ac:dyDescent="0.3">
      <c r="A98" s="112">
        <f>'New Data'!A98</f>
        <v>45753</v>
      </c>
      <c r="B98" s="178">
        <f>('New Data'!B98-'New Data'!B97)/('New Data'!$A98-'New Data'!$A97)</f>
        <v>10266</v>
      </c>
      <c r="C98" s="178">
        <f>('New Data'!C98-'New Data'!C97)/('New Data'!$A98-'New Data'!$A97)</f>
        <v>0</v>
      </c>
      <c r="D98" s="178">
        <f>('New Data'!D98-'New Data'!D97)/('New Data'!$A98-'New Data'!$A97)</f>
        <v>0</v>
      </c>
      <c r="E98" s="178">
        <f>('New Data'!E98-'New Data'!E97)/('New Data'!$A98-'New Data'!$A97)</f>
        <v>0</v>
      </c>
      <c r="F98" s="178">
        <f>('New Data'!F98-'New Data'!F97)/('New Data'!$A98-'New Data'!$A97)</f>
        <v>1171</v>
      </c>
      <c r="G98" s="178">
        <f>('New Data'!X98-'New Data'!X97)/('New Data'!$A98-'New Data'!$A97)</f>
        <v>21767</v>
      </c>
      <c r="H98" s="178">
        <f>('New Data'!H98-'New Data'!H97)/('New Data'!$A98-'New Data'!$A97)</f>
        <v>0</v>
      </c>
      <c r="I98" s="178">
        <f>('New Data'!I98-'New Data'!I97)/('New Data'!$A98-'New Data'!$A97)</f>
        <v>0</v>
      </c>
      <c r="J98" s="178">
        <f>('New Data'!J98-'New Data'!J97)/('New Data'!$A98-'New Data'!$A97)</f>
        <v>4758</v>
      </c>
      <c r="K98" s="178">
        <f>('New Data'!K98-'New Data'!K97)/('New Data'!$A98-'New Data'!$A97)</f>
        <v>1278</v>
      </c>
      <c r="L98" s="178">
        <f>('New Data'!L98-'New Data'!L97)/('New Data'!$A98-'New Data'!$A97)</f>
        <v>7048</v>
      </c>
      <c r="M98" s="178">
        <f>('New Data'!M98-'New Data'!M97)/('New Data'!$A98-'New Data'!$A97)</f>
        <v>11442</v>
      </c>
      <c r="N98" s="178">
        <f>('New Data'!N98-'New Data'!N97)/('New Data'!$A98-'New Data'!$A97)</f>
        <v>14875</v>
      </c>
      <c r="O98" s="178">
        <f>('New Data'!O98-'New Data'!O97)/('New Data'!$A98-'New Data'!$A97)</f>
        <v>5123</v>
      </c>
      <c r="P98" s="178">
        <f>('New Data'!P98-'New Data'!P97)/('New Data'!$A98-'New Data'!$A97)</f>
        <v>0</v>
      </c>
      <c r="Q98" s="178">
        <f>('New Data'!Q98-'New Data'!Q97)/('New Data'!$A98-'New Data'!$A97)</f>
        <v>0</v>
      </c>
      <c r="R98" s="178">
        <f>('New Data'!R98-'New Data'!R97)/('New Data'!$A98-'New Data'!$A97)</f>
        <v>0</v>
      </c>
      <c r="S98" s="178">
        <f>('New Data'!S98-'New Data'!S97)/('New Data'!$A98-'New Data'!$A97)</f>
        <v>0</v>
      </c>
      <c r="T98" s="178">
        <f>('New Data'!T98-'New Data'!T97)/('New Data'!$A98-'New Data'!$A97)</f>
        <v>0</v>
      </c>
      <c r="U98" s="178">
        <f>('New Data'!U98-'New Data'!U97)/('New Data'!$A98-'New Data'!$A97)</f>
        <v>0</v>
      </c>
      <c r="V98" s="178">
        <f>('New Data'!V98-'New Data'!V97)/('New Data'!$A98-'New Data'!$A97)</f>
        <v>0</v>
      </c>
      <c r="W98" s="178">
        <f>('New Data'!W98-'New Data'!W97)/('New Data'!$A98-'New Data'!$A97)</f>
        <v>0</v>
      </c>
      <c r="X98" s="178">
        <f>('New Data'!X98-'New Data'!X97)/('New Data'!$A98-'New Data'!$A97)</f>
        <v>21767</v>
      </c>
      <c r="Y98" s="337"/>
      <c r="Z98" s="337"/>
      <c r="AA98" s="337"/>
      <c r="AB98" s="337"/>
      <c r="AC98" s="337"/>
      <c r="AD98" s="337"/>
      <c r="AE98" s="337"/>
      <c r="AF98" s="178">
        <f t="shared" si="3"/>
        <v>99495</v>
      </c>
    </row>
    <row r="99" spans="1:32" x14ac:dyDescent="0.3">
      <c r="A99" s="112">
        <f>'New Data'!A99</f>
        <v>45754</v>
      </c>
      <c r="B99" s="178">
        <f>('New Data'!B99-'New Data'!B98)/('New Data'!$A99-'New Data'!$A98)</f>
        <v>10792</v>
      </c>
      <c r="C99" s="178">
        <f>('New Data'!C99-'New Data'!C98)/('New Data'!$A99-'New Data'!$A98)</f>
        <v>0</v>
      </c>
      <c r="D99" s="178">
        <f>('New Data'!D99-'New Data'!D98)/('New Data'!$A99-'New Data'!$A98)</f>
        <v>0</v>
      </c>
      <c r="E99" s="178">
        <f>('New Data'!E99-'New Data'!E98)/('New Data'!$A99-'New Data'!$A98)</f>
        <v>0</v>
      </c>
      <c r="F99" s="178">
        <f>('New Data'!F99-'New Data'!F98)/('New Data'!$A99-'New Data'!$A98)</f>
        <v>1617</v>
      </c>
      <c r="G99" s="178">
        <f>('New Data'!X99-'New Data'!X98)/('New Data'!$A99-'New Data'!$A98)</f>
        <v>22840</v>
      </c>
      <c r="H99" s="178">
        <f>('New Data'!H99-'New Data'!H98)/('New Data'!$A99-'New Data'!$A98)</f>
        <v>0</v>
      </c>
      <c r="I99" s="178">
        <f>('New Data'!I99-'New Data'!I98)/('New Data'!$A99-'New Data'!$A98)</f>
        <v>0</v>
      </c>
      <c r="J99" s="178">
        <f>('New Data'!J99-'New Data'!J98)/('New Data'!$A99-'New Data'!$A98)</f>
        <v>4112</v>
      </c>
      <c r="K99" s="178">
        <f>('New Data'!K99-'New Data'!K98)/('New Data'!$A99-'New Data'!$A98)</f>
        <v>752</v>
      </c>
      <c r="L99" s="178">
        <f>('New Data'!L99-'New Data'!L98)/('New Data'!$A99-'New Data'!$A98)</f>
        <v>7563</v>
      </c>
      <c r="M99" s="178">
        <f>('New Data'!M99-'New Data'!M98)/('New Data'!$A99-'New Data'!$A98)</f>
        <v>16215</v>
      </c>
      <c r="N99" s="178">
        <f>('New Data'!N99-'New Data'!N98)/('New Data'!$A99-'New Data'!$A98)</f>
        <v>15328</v>
      </c>
      <c r="O99" s="178">
        <f>('New Data'!O99-'New Data'!O98)/('New Data'!$A99-'New Data'!$A98)</f>
        <v>5949</v>
      </c>
      <c r="P99" s="178">
        <f>('New Data'!P99-'New Data'!P98)/('New Data'!$A99-'New Data'!$A98)</f>
        <v>0</v>
      </c>
      <c r="Q99" s="178">
        <f>('New Data'!Q99-'New Data'!Q98)/('New Data'!$A99-'New Data'!$A98)</f>
        <v>0</v>
      </c>
      <c r="R99" s="178">
        <f>('New Data'!R99-'New Data'!R98)/('New Data'!$A99-'New Data'!$A98)</f>
        <v>0</v>
      </c>
      <c r="S99" s="178">
        <f>('New Data'!S99-'New Data'!S98)/('New Data'!$A99-'New Data'!$A98)</f>
        <v>0</v>
      </c>
      <c r="T99" s="178">
        <f>('New Data'!T99-'New Data'!T98)/('New Data'!$A99-'New Data'!$A98)</f>
        <v>0</v>
      </c>
      <c r="U99" s="178">
        <f>('New Data'!U99-'New Data'!U98)/('New Data'!$A99-'New Data'!$A98)</f>
        <v>0</v>
      </c>
      <c r="V99" s="178">
        <f>('New Data'!V99-'New Data'!V98)/('New Data'!$A99-'New Data'!$A98)</f>
        <v>0</v>
      </c>
      <c r="W99" s="178">
        <f>('New Data'!W99-'New Data'!W98)/('New Data'!$A99-'New Data'!$A98)</f>
        <v>0</v>
      </c>
      <c r="X99" s="178">
        <f>('New Data'!X99-'New Data'!X98)/('New Data'!$A99-'New Data'!$A98)</f>
        <v>22840</v>
      </c>
      <c r="Y99" s="337"/>
      <c r="Z99" s="337"/>
      <c r="AA99" s="337"/>
      <c r="AB99" s="337"/>
      <c r="AC99" s="337"/>
      <c r="AD99" s="337"/>
      <c r="AE99" s="337"/>
      <c r="AF99" s="178">
        <f t="shared" si="3"/>
        <v>108008</v>
      </c>
    </row>
    <row r="100" spans="1:32" x14ac:dyDescent="0.3">
      <c r="A100" s="112">
        <f>'New Data'!A100</f>
        <v>45755</v>
      </c>
      <c r="B100" s="178">
        <f>('New Data'!B100-'New Data'!B99)/('New Data'!$A100-'New Data'!$A99)</f>
        <v>10860</v>
      </c>
      <c r="C100" s="178">
        <f>('New Data'!C100-'New Data'!C99)/('New Data'!$A100-'New Data'!$A99)</f>
        <v>0</v>
      </c>
      <c r="D100" s="178">
        <f>('New Data'!D100-'New Data'!D99)/('New Data'!$A100-'New Data'!$A99)</f>
        <v>0</v>
      </c>
      <c r="E100" s="178">
        <f>('New Data'!E100-'New Data'!E99)/('New Data'!$A100-'New Data'!$A99)</f>
        <v>0</v>
      </c>
      <c r="F100" s="178">
        <f>('New Data'!F100-'New Data'!F99)/('New Data'!$A100-'New Data'!$A99)</f>
        <v>1626</v>
      </c>
      <c r="G100" s="178">
        <f>('New Data'!X100-'New Data'!X99)/('New Data'!$A100-'New Data'!$A99)</f>
        <v>23518</v>
      </c>
      <c r="H100" s="178">
        <f>('New Data'!H100-'New Data'!H99)/('New Data'!$A100-'New Data'!$A99)</f>
        <v>0</v>
      </c>
      <c r="I100" s="178">
        <f>('New Data'!I100-'New Data'!I99)/('New Data'!$A100-'New Data'!$A99)</f>
        <v>0</v>
      </c>
      <c r="J100" s="178">
        <f>('New Data'!J100-'New Data'!J99)/('New Data'!$A100-'New Data'!$A99)</f>
        <v>7353</v>
      </c>
      <c r="K100" s="178">
        <f>('New Data'!K100-'New Data'!K99)/('New Data'!$A100-'New Data'!$A99)</f>
        <v>0</v>
      </c>
      <c r="L100" s="178">
        <f>('New Data'!L100-'New Data'!L99)/('New Data'!$A100-'New Data'!$A99)</f>
        <v>8334</v>
      </c>
      <c r="M100" s="178">
        <f>('New Data'!M100-'New Data'!M99)/('New Data'!$A100-'New Data'!$A99)</f>
        <v>16176</v>
      </c>
      <c r="N100" s="178">
        <f>('New Data'!N100-'New Data'!N99)/('New Data'!$A100-'New Data'!$A99)</f>
        <v>16166</v>
      </c>
      <c r="O100" s="178">
        <f>('New Data'!O100-'New Data'!O99)/('New Data'!$A100-'New Data'!$A99)</f>
        <v>6336</v>
      </c>
      <c r="P100" s="178">
        <f>('New Data'!P100-'New Data'!P99)/('New Data'!$A100-'New Data'!$A99)</f>
        <v>0</v>
      </c>
      <c r="Q100" s="178">
        <f>('New Data'!Q100-'New Data'!Q99)/('New Data'!$A100-'New Data'!$A99)</f>
        <v>0</v>
      </c>
      <c r="R100" s="178">
        <f>('New Data'!R100-'New Data'!R99)/('New Data'!$A100-'New Data'!$A99)</f>
        <v>0</v>
      </c>
      <c r="S100" s="178">
        <f>('New Data'!S100-'New Data'!S99)/('New Data'!$A100-'New Data'!$A99)</f>
        <v>0</v>
      </c>
      <c r="T100" s="178">
        <f>('New Data'!T100-'New Data'!T99)/('New Data'!$A100-'New Data'!$A99)</f>
        <v>0</v>
      </c>
      <c r="U100" s="178">
        <f>('New Data'!U100-'New Data'!U99)/('New Data'!$A100-'New Data'!$A99)</f>
        <v>0</v>
      </c>
      <c r="V100" s="178">
        <f>('New Data'!V100-'New Data'!V99)/('New Data'!$A100-'New Data'!$A99)</f>
        <v>0</v>
      </c>
      <c r="W100" s="178">
        <f>('New Data'!W100-'New Data'!W99)/('New Data'!$A100-'New Data'!$A99)</f>
        <v>0</v>
      </c>
      <c r="X100" s="178">
        <f>('New Data'!X100-'New Data'!X99)/('New Data'!$A100-'New Data'!$A99)</f>
        <v>23518</v>
      </c>
      <c r="Y100" s="337"/>
      <c r="Z100" s="337"/>
      <c r="AA100" s="337"/>
      <c r="AB100" s="337"/>
      <c r="AC100" s="337"/>
      <c r="AD100" s="337"/>
      <c r="AE100" s="337"/>
      <c r="AF100" s="178">
        <f t="shared" si="3"/>
        <v>113887</v>
      </c>
    </row>
    <row r="101" spans="1:32" x14ac:dyDescent="0.3">
      <c r="A101" s="112">
        <f>'New Data'!A101</f>
        <v>45756</v>
      </c>
      <c r="B101" s="178">
        <f>('New Data'!B101-'New Data'!B100)/('New Data'!$A101-'New Data'!$A100)</f>
        <v>10852</v>
      </c>
      <c r="C101" s="178">
        <f>('New Data'!C101-'New Data'!C100)/('New Data'!$A101-'New Data'!$A100)</f>
        <v>0</v>
      </c>
      <c r="D101" s="178">
        <f>('New Data'!D101-'New Data'!D100)/('New Data'!$A101-'New Data'!$A100)</f>
        <v>0</v>
      </c>
      <c r="E101" s="178">
        <f>('New Data'!E101-'New Data'!E100)/('New Data'!$A101-'New Data'!$A100)</f>
        <v>0</v>
      </c>
      <c r="F101" s="178">
        <f>('New Data'!F101-'New Data'!F100)/('New Data'!$A101-'New Data'!$A100)</f>
        <v>1617</v>
      </c>
      <c r="G101" s="178">
        <f>('New Data'!X101-'New Data'!X100)/('New Data'!$A101-'New Data'!$A100)</f>
        <v>23656</v>
      </c>
      <c r="H101" s="178">
        <f>('New Data'!H101-'New Data'!H100)/('New Data'!$A101-'New Data'!$A100)</f>
        <v>0</v>
      </c>
      <c r="I101" s="178">
        <f>('New Data'!I101-'New Data'!I100)/('New Data'!$A101-'New Data'!$A100)</f>
        <v>0</v>
      </c>
      <c r="J101" s="178">
        <f>('New Data'!J101-'New Data'!J100)/('New Data'!$A101-'New Data'!$A100)</f>
        <v>2965</v>
      </c>
      <c r="K101" s="178">
        <f>('New Data'!K101-'New Data'!K100)/('New Data'!$A101-'New Data'!$A100)</f>
        <v>0</v>
      </c>
      <c r="L101" s="178">
        <f>('New Data'!L101-'New Data'!L100)/('New Data'!$A101-'New Data'!$A100)</f>
        <v>10601</v>
      </c>
      <c r="M101" s="178">
        <f>('New Data'!M101-'New Data'!M100)/('New Data'!$A101-'New Data'!$A100)</f>
        <v>16504</v>
      </c>
      <c r="N101" s="178">
        <f>('New Data'!N101-'New Data'!N100)/('New Data'!$A101-'New Data'!$A100)</f>
        <v>727</v>
      </c>
      <c r="O101" s="178">
        <f>('New Data'!O101-'New Data'!O100)/('New Data'!$A101-'New Data'!$A100)</f>
        <v>6711</v>
      </c>
      <c r="P101" s="178">
        <f>('New Data'!P101-'New Data'!P100)/('New Data'!$A101-'New Data'!$A100)</f>
        <v>0</v>
      </c>
      <c r="Q101" s="178">
        <f>('New Data'!Q101-'New Data'!Q100)/('New Data'!$A101-'New Data'!$A100)</f>
        <v>0</v>
      </c>
      <c r="R101" s="178">
        <f>('New Data'!R101-'New Data'!R100)/('New Data'!$A101-'New Data'!$A100)</f>
        <v>0</v>
      </c>
      <c r="S101" s="178">
        <f>('New Data'!S101-'New Data'!S100)/('New Data'!$A101-'New Data'!$A100)</f>
        <v>0</v>
      </c>
      <c r="T101" s="178">
        <f>('New Data'!T101-'New Data'!T100)/('New Data'!$A101-'New Data'!$A100)</f>
        <v>0</v>
      </c>
      <c r="U101" s="178">
        <f>('New Data'!U101-'New Data'!U100)/('New Data'!$A101-'New Data'!$A100)</f>
        <v>0</v>
      </c>
      <c r="V101" s="178">
        <f>('New Data'!V101-'New Data'!V100)/('New Data'!$A101-'New Data'!$A100)</f>
        <v>0</v>
      </c>
      <c r="W101" s="178">
        <f>('New Data'!W101-'New Data'!W100)/('New Data'!$A101-'New Data'!$A100)</f>
        <v>0</v>
      </c>
      <c r="X101" s="178">
        <f>('New Data'!X101-'New Data'!X100)/('New Data'!$A101-'New Data'!$A100)</f>
        <v>23656</v>
      </c>
      <c r="Y101" s="337"/>
      <c r="Z101" s="337"/>
      <c r="AA101" s="337"/>
      <c r="AB101" s="337"/>
      <c r="AC101" s="337"/>
      <c r="AD101" s="337"/>
      <c r="AE101" s="337"/>
      <c r="AF101" s="178">
        <f t="shared" si="3"/>
        <v>97289</v>
      </c>
    </row>
    <row r="102" spans="1:32" x14ac:dyDescent="0.3">
      <c r="A102" s="112">
        <f>'New Data'!A102</f>
        <v>45757</v>
      </c>
      <c r="B102" s="178">
        <f>('New Data'!B102-'New Data'!B101)/('New Data'!$A102-'New Data'!$A101)</f>
        <v>11444</v>
      </c>
      <c r="C102" s="178">
        <f>('New Data'!C102-'New Data'!C101)/('New Data'!$A102-'New Data'!$A101)</f>
        <v>0</v>
      </c>
      <c r="D102" s="178">
        <f>('New Data'!D102-'New Data'!D101)/('New Data'!$A102-'New Data'!$A101)</f>
        <v>0</v>
      </c>
      <c r="E102" s="178">
        <f>('New Data'!E102-'New Data'!E101)/('New Data'!$A102-'New Data'!$A101)</f>
        <v>0</v>
      </c>
      <c r="F102" s="178">
        <f>('New Data'!F102-'New Data'!F101)/('New Data'!$A102-'New Data'!$A101)</f>
        <v>1616</v>
      </c>
      <c r="G102" s="178">
        <f>('New Data'!X102-'New Data'!X101)/('New Data'!$A102-'New Data'!$A101)</f>
        <v>25334</v>
      </c>
      <c r="H102" s="178">
        <f>('New Data'!H102-'New Data'!H101)/('New Data'!$A102-'New Data'!$A101)</f>
        <v>0</v>
      </c>
      <c r="I102" s="178">
        <f>('New Data'!I102-'New Data'!I101)/('New Data'!$A102-'New Data'!$A101)</f>
        <v>0</v>
      </c>
      <c r="J102" s="178">
        <f>('New Data'!J102-'New Data'!J101)/('New Data'!$A102-'New Data'!$A101)</f>
        <v>2712</v>
      </c>
      <c r="K102" s="178">
        <f>('New Data'!K102-'New Data'!K101)/('New Data'!$A102-'New Data'!$A101)</f>
        <v>0</v>
      </c>
      <c r="L102" s="178">
        <f>('New Data'!L102-'New Data'!L101)/('New Data'!$A102-'New Data'!$A101)</f>
        <v>7472</v>
      </c>
      <c r="M102" s="178">
        <f>('New Data'!M102-'New Data'!M101)/('New Data'!$A102-'New Data'!$A101)</f>
        <v>16635</v>
      </c>
      <c r="N102" s="178">
        <f>('New Data'!N102-'New Data'!N101)/('New Data'!$A102-'New Data'!$A101)</f>
        <v>13944</v>
      </c>
      <c r="O102" s="178">
        <f>('New Data'!O102-'New Data'!O101)/('New Data'!$A102-'New Data'!$A101)</f>
        <v>5801</v>
      </c>
      <c r="P102" s="178">
        <f>('New Data'!P102-'New Data'!P101)/('New Data'!$A102-'New Data'!$A101)</f>
        <v>0</v>
      </c>
      <c r="Q102" s="178">
        <f>('New Data'!Q102-'New Data'!Q101)/('New Data'!$A102-'New Data'!$A101)</f>
        <v>0</v>
      </c>
      <c r="R102" s="178">
        <f>('New Data'!R102-'New Data'!R101)/('New Data'!$A102-'New Data'!$A101)</f>
        <v>0</v>
      </c>
      <c r="S102" s="178">
        <f>('New Data'!S102-'New Data'!S101)/('New Data'!$A102-'New Data'!$A101)</f>
        <v>0</v>
      </c>
      <c r="T102" s="178">
        <f>('New Data'!T102-'New Data'!T101)/('New Data'!$A102-'New Data'!$A101)</f>
        <v>0</v>
      </c>
      <c r="U102" s="178">
        <f>('New Data'!U102-'New Data'!U101)/('New Data'!$A102-'New Data'!$A101)</f>
        <v>0</v>
      </c>
      <c r="V102" s="178">
        <f>('New Data'!V102-'New Data'!V101)/('New Data'!$A102-'New Data'!$A101)</f>
        <v>0</v>
      </c>
      <c r="W102" s="178">
        <f>('New Data'!W102-'New Data'!W101)/('New Data'!$A102-'New Data'!$A101)</f>
        <v>0</v>
      </c>
      <c r="X102" s="178">
        <f>('New Data'!X102-'New Data'!X101)/('New Data'!$A102-'New Data'!$A101)</f>
        <v>25334</v>
      </c>
      <c r="Y102" s="337"/>
      <c r="Z102" s="337"/>
      <c r="AA102" s="337"/>
      <c r="AB102" s="337"/>
      <c r="AC102" s="337"/>
      <c r="AD102" s="337"/>
      <c r="AE102" s="337"/>
      <c r="AF102" s="178">
        <f t="shared" si="3"/>
        <v>110292</v>
      </c>
    </row>
    <row r="103" spans="1:32" x14ac:dyDescent="0.3">
      <c r="A103" s="112">
        <f>'New Data'!A103</f>
        <v>45758</v>
      </c>
      <c r="B103" s="178">
        <f>('New Data'!B103-'New Data'!B102)/('New Data'!$A103-'New Data'!$A102)</f>
        <v>11325</v>
      </c>
      <c r="C103" s="178">
        <f>('New Data'!C103-'New Data'!C102)/('New Data'!$A103-'New Data'!$A102)</f>
        <v>0</v>
      </c>
      <c r="D103" s="178">
        <f>('New Data'!D103-'New Data'!D102)/('New Data'!$A103-'New Data'!$A102)</f>
        <v>0</v>
      </c>
      <c r="E103" s="178">
        <f>('New Data'!E103-'New Data'!E102)/('New Data'!$A103-'New Data'!$A102)</f>
        <v>0</v>
      </c>
      <c r="F103" s="178">
        <f>('New Data'!F103-'New Data'!F102)/('New Data'!$A103-'New Data'!$A102)</f>
        <v>2928</v>
      </c>
      <c r="G103" s="178">
        <f>('New Data'!X103-'New Data'!X102)/('New Data'!$A103-'New Data'!$A102)</f>
        <v>24376</v>
      </c>
      <c r="H103" s="178">
        <f>('New Data'!H103-'New Data'!H102)/('New Data'!$A103-'New Data'!$A102)</f>
        <v>0</v>
      </c>
      <c r="I103" s="178">
        <f>('New Data'!I103-'New Data'!I102)/('New Data'!$A103-'New Data'!$A102)</f>
        <v>0</v>
      </c>
      <c r="J103" s="178">
        <f>('New Data'!J103-'New Data'!J102)/('New Data'!$A103-'New Data'!$A102)</f>
        <v>205</v>
      </c>
      <c r="K103" s="178">
        <f>('New Data'!K103-'New Data'!K102)/('New Data'!$A103-'New Data'!$A102)</f>
        <v>0</v>
      </c>
      <c r="L103" s="178">
        <f>('New Data'!L103-'New Data'!L102)/('New Data'!$A103-'New Data'!$A102)</f>
        <v>7534</v>
      </c>
      <c r="M103" s="178">
        <f>('New Data'!M103-'New Data'!M102)/('New Data'!$A103-'New Data'!$A102)</f>
        <v>5514</v>
      </c>
      <c r="N103" s="178">
        <f>('New Data'!N103-'New Data'!N102)/('New Data'!$A103-'New Data'!$A102)</f>
        <v>4919</v>
      </c>
      <c r="O103" s="178">
        <f>('New Data'!O103-'New Data'!O102)/('New Data'!$A103-'New Data'!$A102)</f>
        <v>4074</v>
      </c>
      <c r="P103" s="178">
        <f>('New Data'!P103-'New Data'!P102)/('New Data'!$A103-'New Data'!$A102)</f>
        <v>0</v>
      </c>
      <c r="Q103" s="178">
        <f>('New Data'!Q103-'New Data'!Q102)/('New Data'!$A103-'New Data'!$A102)</f>
        <v>0</v>
      </c>
      <c r="R103" s="178">
        <f>('New Data'!R103-'New Data'!R102)/('New Data'!$A103-'New Data'!$A102)</f>
        <v>0</v>
      </c>
      <c r="S103" s="178">
        <f>('New Data'!S103-'New Data'!S102)/('New Data'!$A103-'New Data'!$A102)</f>
        <v>0</v>
      </c>
      <c r="T103" s="178">
        <f>('New Data'!T103-'New Data'!T102)/('New Data'!$A103-'New Data'!$A102)</f>
        <v>0</v>
      </c>
      <c r="U103" s="178">
        <f>('New Data'!U103-'New Data'!U102)/('New Data'!$A103-'New Data'!$A102)</f>
        <v>0</v>
      </c>
      <c r="V103" s="178">
        <f>('New Data'!V103-'New Data'!V102)/('New Data'!$A103-'New Data'!$A102)</f>
        <v>0</v>
      </c>
      <c r="W103" s="178">
        <f>('New Data'!W103-'New Data'!W102)/('New Data'!$A103-'New Data'!$A102)</f>
        <v>0</v>
      </c>
      <c r="X103" s="178">
        <f>('New Data'!X103-'New Data'!X102)/('New Data'!$A103-'New Data'!$A102)</f>
        <v>24376</v>
      </c>
      <c r="Y103" s="337"/>
      <c r="Z103" s="337"/>
      <c r="AA103" s="337"/>
      <c r="AB103" s="337"/>
      <c r="AC103" s="337"/>
      <c r="AD103" s="337"/>
      <c r="AE103" s="337"/>
      <c r="AF103" s="178">
        <f t="shared" si="3"/>
        <v>85251</v>
      </c>
    </row>
    <row r="104" spans="1:32" x14ac:dyDescent="0.3">
      <c r="A104" s="112" t="e">
        <f>'New Data'!#REF!</f>
        <v>#REF!</v>
      </c>
      <c r="B104" s="178">
        <f>('New Data'!B104-'New Data'!B103)/('New Data'!$A104-'New Data'!$A103)</f>
        <v>11790</v>
      </c>
      <c r="C104" s="178">
        <f>('New Data'!C104-'New Data'!C103)/('New Data'!$A104-'New Data'!$A103)</f>
        <v>0</v>
      </c>
      <c r="D104" s="178">
        <f>('New Data'!D104-'New Data'!D103)/('New Data'!$A104-'New Data'!$A103)</f>
        <v>0</v>
      </c>
      <c r="E104" s="178">
        <f>('New Data'!E104-'New Data'!E103)/('New Data'!$A104-'New Data'!$A103)</f>
        <v>0</v>
      </c>
      <c r="F104" s="178">
        <f>('New Data'!F104-'New Data'!F103)/('New Data'!$A104-'New Data'!$A103)</f>
        <v>8106</v>
      </c>
      <c r="G104" s="178">
        <f>('New Data'!X104-'New Data'!X103)/('New Data'!$A104-'New Data'!$A103)</f>
        <v>25288</v>
      </c>
      <c r="H104" s="178">
        <f>('New Data'!H104-'New Data'!H103)/('New Data'!$A104-'New Data'!$A103)</f>
        <v>0</v>
      </c>
      <c r="I104" s="178">
        <f>('New Data'!I104-'New Data'!I103)/('New Data'!$A104-'New Data'!$A103)</f>
        <v>0</v>
      </c>
      <c r="J104" s="178">
        <f>('New Data'!J104-'New Data'!J103)/('New Data'!$A104-'New Data'!$A103)</f>
        <v>4729</v>
      </c>
      <c r="K104" s="178">
        <f>('New Data'!K104-'New Data'!K103)/('New Data'!$A104-'New Data'!$A103)</f>
        <v>0</v>
      </c>
      <c r="L104" s="178">
        <f>('New Data'!L104-'New Data'!L103)/('New Data'!$A104-'New Data'!$A103)</f>
        <v>13952</v>
      </c>
      <c r="M104" s="178">
        <f>('New Data'!M104-'New Data'!M103)/('New Data'!$A104-'New Data'!$A103)</f>
        <v>17147</v>
      </c>
      <c r="N104" s="178">
        <f>('New Data'!N104-'New Data'!N103)/('New Data'!$A104-'New Data'!$A103)</f>
        <v>15989</v>
      </c>
      <c r="O104" s="178">
        <f>('New Data'!O104-'New Data'!O103)/('New Data'!$A104-'New Data'!$A103)</f>
        <v>6506</v>
      </c>
      <c r="P104" s="178">
        <f>('New Data'!P104-'New Data'!P103)/('New Data'!$A104-'New Data'!$A103)</f>
        <v>0</v>
      </c>
      <c r="Q104" s="178">
        <f>('New Data'!Q104-'New Data'!Q103)/('New Data'!$A104-'New Data'!$A103)</f>
        <v>0</v>
      </c>
      <c r="R104" s="178">
        <f>('New Data'!R104-'New Data'!R103)/('New Data'!$A104-'New Data'!$A103)</f>
        <v>0</v>
      </c>
      <c r="S104" s="178">
        <f>('New Data'!S104-'New Data'!S103)/('New Data'!$A104-'New Data'!$A103)</f>
        <v>0</v>
      </c>
      <c r="T104" s="178">
        <f>('New Data'!T104-'New Data'!T103)/('New Data'!$A104-'New Data'!$A103)</f>
        <v>0</v>
      </c>
      <c r="U104" s="178">
        <f>('New Data'!U104-'New Data'!U103)/('New Data'!$A104-'New Data'!$A103)</f>
        <v>0</v>
      </c>
      <c r="V104" s="178">
        <f>('New Data'!V104-'New Data'!V103)/('New Data'!$A104-'New Data'!$A103)</f>
        <v>0</v>
      </c>
      <c r="W104" s="178">
        <f>('New Data'!W104-'New Data'!W103)/('New Data'!$A104-'New Data'!$A103)</f>
        <v>0</v>
      </c>
      <c r="X104" s="178">
        <f>('New Data'!X104-'New Data'!X103)/('New Data'!$A104-'New Data'!$A103)</f>
        <v>25288</v>
      </c>
      <c r="Y104" s="337"/>
      <c r="Z104" s="337"/>
      <c r="AA104" s="337"/>
      <c r="AB104" s="337"/>
      <c r="AC104" s="337"/>
      <c r="AD104" s="337"/>
      <c r="AE104" s="337"/>
      <c r="AF104" s="178">
        <f t="shared" si="3"/>
        <v>128795</v>
      </c>
    </row>
    <row r="105" spans="1:32" x14ac:dyDescent="0.3">
      <c r="A105" s="112">
        <f>'New Data'!A105</f>
        <v>45760</v>
      </c>
      <c r="B105" s="178">
        <f>('New Data'!B105-'New Data'!B104)/('New Data'!$A105-'New Data'!$A104)</f>
        <v>11618</v>
      </c>
      <c r="C105" s="178">
        <f>('New Data'!C105-'New Data'!C104)/('New Data'!$A105-'New Data'!$A104)</f>
        <v>0</v>
      </c>
      <c r="D105" s="178">
        <f>('New Data'!D105-'New Data'!D104)/('New Data'!$A105-'New Data'!$A104)</f>
        <v>0</v>
      </c>
      <c r="E105" s="178">
        <f>('New Data'!E105-'New Data'!E104)/('New Data'!$A105-'New Data'!$A104)</f>
        <v>0</v>
      </c>
      <c r="F105" s="178">
        <f>('New Data'!F105-'New Data'!F104)/('New Data'!$A105-'New Data'!$A104)</f>
        <v>6174</v>
      </c>
      <c r="G105" s="178">
        <f>('New Data'!X105-'New Data'!X104)/('New Data'!$A105-'New Data'!$A104)</f>
        <v>25062</v>
      </c>
      <c r="H105" s="178">
        <f>('New Data'!H105-'New Data'!H104)/('New Data'!$A105-'New Data'!$A104)</f>
        <v>0</v>
      </c>
      <c r="I105" s="178">
        <f>('New Data'!I105-'New Data'!I104)/('New Data'!$A105-'New Data'!$A104)</f>
        <v>0</v>
      </c>
      <c r="J105" s="178">
        <f>('New Data'!J105-'New Data'!J104)/('New Data'!$A105-'New Data'!$A104)</f>
        <v>2166</v>
      </c>
      <c r="K105" s="178">
        <f>('New Data'!K105-'New Data'!K104)/('New Data'!$A105-'New Data'!$A104)</f>
        <v>0</v>
      </c>
      <c r="L105" s="178">
        <f>('New Data'!L105-'New Data'!L104)/('New Data'!$A105-'New Data'!$A104)</f>
        <v>8733</v>
      </c>
      <c r="M105" s="178">
        <f>('New Data'!M105-'New Data'!M104)/('New Data'!$A105-'New Data'!$A104)</f>
        <v>16902</v>
      </c>
      <c r="N105" s="178">
        <f>('New Data'!N105-'New Data'!N104)/('New Data'!$A105-'New Data'!$A104)</f>
        <v>15863</v>
      </c>
      <c r="O105" s="178">
        <f>('New Data'!O105-'New Data'!O104)/('New Data'!$A105-'New Data'!$A104)</f>
        <v>682</v>
      </c>
      <c r="P105" s="178">
        <f>('New Data'!P105-'New Data'!P104)/('New Data'!$A105-'New Data'!$A104)</f>
        <v>0</v>
      </c>
      <c r="Q105" s="178">
        <f>('New Data'!Q105-'New Data'!Q104)/('New Data'!$A105-'New Data'!$A104)</f>
        <v>0</v>
      </c>
      <c r="R105" s="178">
        <f>('New Data'!R105-'New Data'!R104)/('New Data'!$A105-'New Data'!$A104)</f>
        <v>0</v>
      </c>
      <c r="S105" s="178">
        <f>('New Data'!S105-'New Data'!S104)/('New Data'!$A105-'New Data'!$A104)</f>
        <v>0</v>
      </c>
      <c r="T105" s="178">
        <f>('New Data'!T105-'New Data'!T104)/('New Data'!$A105-'New Data'!$A104)</f>
        <v>0</v>
      </c>
      <c r="U105" s="178">
        <f>('New Data'!U105-'New Data'!U104)/('New Data'!$A105-'New Data'!$A104)</f>
        <v>0</v>
      </c>
      <c r="V105" s="178">
        <f>('New Data'!V105-'New Data'!V104)/('New Data'!$A105-'New Data'!$A104)</f>
        <v>0</v>
      </c>
      <c r="W105" s="178">
        <f>('New Data'!W105-'New Data'!W104)/('New Data'!$A105-'New Data'!$A104)</f>
        <v>0</v>
      </c>
      <c r="X105" s="178">
        <f>('New Data'!X105-'New Data'!X104)/('New Data'!$A105-'New Data'!$A104)</f>
        <v>25062</v>
      </c>
      <c r="Y105" s="337"/>
      <c r="Z105" s="337"/>
      <c r="AA105" s="337"/>
      <c r="AB105" s="337"/>
      <c r="AC105" s="337"/>
      <c r="AD105" s="337"/>
      <c r="AE105" s="337"/>
      <c r="AF105" s="178">
        <f t="shared" si="3"/>
        <v>112262</v>
      </c>
    </row>
    <row r="106" spans="1:32" x14ac:dyDescent="0.3">
      <c r="A106" s="112">
        <f>'New Data'!A106</f>
        <v>45761</v>
      </c>
      <c r="B106" s="178">
        <f>('New Data'!B106-'New Data'!B105)/('New Data'!$A106-'New Data'!$A105)</f>
        <v>11295</v>
      </c>
      <c r="C106" s="178">
        <f>('New Data'!C106-'New Data'!C105)/('New Data'!$A106-'New Data'!$A105)</f>
        <v>0</v>
      </c>
      <c r="D106" s="178">
        <f>('New Data'!D106-'New Data'!D105)/('New Data'!$A106-'New Data'!$A105)</f>
        <v>0</v>
      </c>
      <c r="E106" s="178">
        <f>('New Data'!E106-'New Data'!E105)/('New Data'!$A106-'New Data'!$A105)</f>
        <v>0</v>
      </c>
      <c r="F106" s="178">
        <f>('New Data'!F106-'New Data'!F105)/('New Data'!$A106-'New Data'!$A105)</f>
        <v>4572</v>
      </c>
      <c r="G106" s="178">
        <f>('New Data'!X106-'New Data'!X105)/('New Data'!$A106-'New Data'!$A105)</f>
        <v>23767</v>
      </c>
      <c r="H106" s="178">
        <f>('New Data'!H106-'New Data'!H105)/('New Data'!$A106-'New Data'!$A105)</f>
        <v>0</v>
      </c>
      <c r="I106" s="178">
        <f>('New Data'!I106-'New Data'!I105)/('New Data'!$A106-'New Data'!$A105)</f>
        <v>0</v>
      </c>
      <c r="J106" s="178">
        <f>('New Data'!J106-'New Data'!J105)/('New Data'!$A106-'New Data'!$A105)</f>
        <v>4492</v>
      </c>
      <c r="K106" s="178">
        <f>('New Data'!K106-'New Data'!K105)/('New Data'!$A106-'New Data'!$A105)</f>
        <v>0</v>
      </c>
      <c r="L106" s="178">
        <f>('New Data'!L106-'New Data'!L105)/('New Data'!$A106-'New Data'!$A105)</f>
        <v>7637</v>
      </c>
      <c r="M106" s="178">
        <f>('New Data'!M106-'New Data'!M105)/('New Data'!$A106-'New Data'!$A105)</f>
        <v>14608</v>
      </c>
      <c r="N106" s="178">
        <f>('New Data'!N106-'New Data'!N105)/('New Data'!$A106-'New Data'!$A105)</f>
        <v>14403</v>
      </c>
      <c r="O106" s="178">
        <f>('New Data'!O106-'New Data'!O105)/('New Data'!$A106-'New Data'!$A105)</f>
        <v>6019</v>
      </c>
      <c r="P106" s="178">
        <f>('New Data'!P106-'New Data'!P105)/('New Data'!$A106-'New Data'!$A105)</f>
        <v>0</v>
      </c>
      <c r="Q106" s="178">
        <f>('New Data'!Q106-'New Data'!Q105)/('New Data'!$A106-'New Data'!$A105)</f>
        <v>0</v>
      </c>
      <c r="R106" s="178">
        <f>('New Data'!R106-'New Data'!R105)/('New Data'!$A106-'New Data'!$A105)</f>
        <v>0</v>
      </c>
      <c r="S106" s="178">
        <f>('New Data'!S106-'New Data'!S105)/('New Data'!$A106-'New Data'!$A105)</f>
        <v>0</v>
      </c>
      <c r="T106" s="178">
        <f>('New Data'!T106-'New Data'!T105)/('New Data'!$A106-'New Data'!$A105)</f>
        <v>0</v>
      </c>
      <c r="U106" s="178">
        <f>('New Data'!U106-'New Data'!U105)/('New Data'!$A106-'New Data'!$A105)</f>
        <v>0</v>
      </c>
      <c r="V106" s="178">
        <f>('New Data'!V106-'New Data'!V105)/('New Data'!$A106-'New Data'!$A105)</f>
        <v>0</v>
      </c>
      <c r="W106" s="178">
        <f>('New Data'!W106-'New Data'!W105)/('New Data'!$A106-'New Data'!$A105)</f>
        <v>0</v>
      </c>
      <c r="X106" s="178">
        <f>('New Data'!X106-'New Data'!X105)/('New Data'!$A106-'New Data'!$A105)</f>
        <v>23767</v>
      </c>
      <c r="Y106" s="337"/>
      <c r="Z106" s="337"/>
      <c r="AA106" s="337"/>
      <c r="AB106" s="337"/>
      <c r="AC106" s="337"/>
      <c r="AD106" s="337"/>
      <c r="AE106" s="337"/>
      <c r="AF106" s="178">
        <f t="shared" si="3"/>
        <v>110560</v>
      </c>
    </row>
    <row r="107" spans="1:32" x14ac:dyDescent="0.3">
      <c r="A107" s="112">
        <f>'New Data'!A107</f>
        <v>45762</v>
      </c>
      <c r="B107" s="178">
        <f>('New Data'!B107-'New Data'!B106)/('New Data'!$A107-'New Data'!$A106)</f>
        <v>11882</v>
      </c>
      <c r="C107" s="178">
        <f>('New Data'!C107-'New Data'!C106)/('New Data'!$A107-'New Data'!$A106)</f>
        <v>0</v>
      </c>
      <c r="D107" s="178">
        <f>('New Data'!D107-'New Data'!D106)/('New Data'!$A107-'New Data'!$A106)</f>
        <v>0</v>
      </c>
      <c r="E107" s="178">
        <f>('New Data'!E107-'New Data'!E106)/('New Data'!$A107-'New Data'!$A106)</f>
        <v>0</v>
      </c>
      <c r="F107" s="178">
        <f>('New Data'!F107-'New Data'!F106)/('New Data'!$A107-'New Data'!$A106)</f>
        <v>1442</v>
      </c>
      <c r="G107" s="178">
        <f>('New Data'!X107-'New Data'!X106)/('New Data'!$A107-'New Data'!$A106)</f>
        <v>25359</v>
      </c>
      <c r="H107" s="178">
        <f>('New Data'!H107-'New Data'!H106)/('New Data'!$A107-'New Data'!$A106)</f>
        <v>0</v>
      </c>
      <c r="I107" s="178">
        <f>('New Data'!I107-'New Data'!I106)/('New Data'!$A107-'New Data'!$A106)</f>
        <v>0</v>
      </c>
      <c r="J107" s="178">
        <f>('New Data'!J107-'New Data'!J106)/('New Data'!$A107-'New Data'!$A106)</f>
        <v>2987</v>
      </c>
      <c r="K107" s="178">
        <f>('New Data'!K107-'New Data'!K106)/('New Data'!$A107-'New Data'!$A106)</f>
        <v>0</v>
      </c>
      <c r="L107" s="178">
        <f>('New Data'!L107-'New Data'!L106)/('New Data'!$A107-'New Data'!$A106)</f>
        <v>13273</v>
      </c>
      <c r="M107" s="178">
        <f>('New Data'!M107-'New Data'!M106)/('New Data'!$A107-'New Data'!$A106)</f>
        <v>16499</v>
      </c>
      <c r="N107" s="178">
        <f>('New Data'!N107-'New Data'!N106)/('New Data'!$A107-'New Data'!$A106)</f>
        <v>16070</v>
      </c>
      <c r="O107" s="178">
        <f>('New Data'!O107-'New Data'!O106)/('New Data'!$A107-'New Data'!$A106)</f>
        <v>3345</v>
      </c>
      <c r="P107" s="178">
        <f>('New Data'!P107-'New Data'!P106)/('New Data'!$A107-'New Data'!$A106)</f>
        <v>0</v>
      </c>
      <c r="Q107" s="178">
        <f>('New Data'!Q107-'New Data'!Q106)/('New Data'!$A107-'New Data'!$A106)</f>
        <v>0</v>
      </c>
      <c r="R107" s="178">
        <f>('New Data'!R107-'New Data'!R106)/('New Data'!$A107-'New Data'!$A106)</f>
        <v>0</v>
      </c>
      <c r="S107" s="178">
        <f>('New Data'!S107-'New Data'!S106)/('New Data'!$A107-'New Data'!$A106)</f>
        <v>0</v>
      </c>
      <c r="T107" s="178">
        <f>('New Data'!T107-'New Data'!T106)/('New Data'!$A107-'New Data'!$A106)</f>
        <v>0</v>
      </c>
      <c r="U107" s="178">
        <f>('New Data'!U107-'New Data'!U106)/('New Data'!$A107-'New Data'!$A106)</f>
        <v>0</v>
      </c>
      <c r="V107" s="178">
        <f>('New Data'!V107-'New Data'!V106)/('New Data'!$A107-'New Data'!$A106)</f>
        <v>0</v>
      </c>
      <c r="W107" s="178">
        <f>('New Data'!W107-'New Data'!W106)/('New Data'!$A107-'New Data'!$A106)</f>
        <v>0</v>
      </c>
      <c r="X107" s="178">
        <f>('New Data'!X107-'New Data'!X106)/('New Data'!$A107-'New Data'!$A106)</f>
        <v>25359</v>
      </c>
      <c r="Y107" s="337"/>
      <c r="Z107" s="337"/>
      <c r="AA107" s="337"/>
      <c r="AB107" s="337"/>
      <c r="AC107" s="337"/>
      <c r="AD107" s="337"/>
      <c r="AE107" s="337"/>
      <c r="AF107" s="178">
        <f t="shared" si="3"/>
        <v>116216</v>
      </c>
    </row>
    <row r="108" spans="1:32" x14ac:dyDescent="0.3">
      <c r="A108" s="112">
        <f>'New Data'!A108</f>
        <v>45763</v>
      </c>
      <c r="B108" s="178">
        <f>('New Data'!B108-'New Data'!B107)/('New Data'!$A108-'New Data'!$A107)</f>
        <v>7673</v>
      </c>
      <c r="C108" s="178">
        <f>('New Data'!C108-'New Data'!C107)/('New Data'!$A108-'New Data'!$A107)</f>
        <v>0</v>
      </c>
      <c r="D108" s="178">
        <f>('New Data'!D108-'New Data'!D107)/('New Data'!$A108-'New Data'!$A107)</f>
        <v>0</v>
      </c>
      <c r="E108" s="178">
        <f>('New Data'!E108-'New Data'!E107)/('New Data'!$A108-'New Data'!$A107)</f>
        <v>0</v>
      </c>
      <c r="F108" s="178">
        <f>('New Data'!F108-'New Data'!F107)/('New Data'!$A108-'New Data'!$A107)</f>
        <v>2959</v>
      </c>
      <c r="G108" s="178">
        <f>('New Data'!X108-'New Data'!X107)/('New Data'!$A108-'New Data'!$A107)</f>
        <v>16434</v>
      </c>
      <c r="H108" s="178">
        <f>('New Data'!H108-'New Data'!H107)/('New Data'!$A108-'New Data'!$A107)</f>
        <v>0</v>
      </c>
      <c r="I108" s="178">
        <f>('New Data'!I108-'New Data'!I107)/('New Data'!$A108-'New Data'!$A107)</f>
        <v>0</v>
      </c>
      <c r="J108" s="178">
        <f>('New Data'!J108-'New Data'!J107)/('New Data'!$A108-'New Data'!$A107)</f>
        <v>2155</v>
      </c>
      <c r="K108" s="178">
        <f>('New Data'!K108-'New Data'!K107)/('New Data'!$A108-'New Data'!$A107)</f>
        <v>0</v>
      </c>
      <c r="L108" s="178">
        <f>('New Data'!L108-'New Data'!L107)/('New Data'!$A108-'New Data'!$A107)</f>
        <v>4461</v>
      </c>
      <c r="M108" s="178">
        <f>('New Data'!M108-'New Data'!M107)/('New Data'!$A108-'New Data'!$A107)</f>
        <v>16402</v>
      </c>
      <c r="N108" s="178">
        <f>('New Data'!N108-'New Data'!N107)/('New Data'!$A108-'New Data'!$A107)</f>
        <v>15586</v>
      </c>
      <c r="O108" s="178">
        <f>('New Data'!O108-'New Data'!O107)/('New Data'!$A108-'New Data'!$A107)</f>
        <v>5647</v>
      </c>
      <c r="P108" s="178">
        <f>('New Data'!P108-'New Data'!P107)/('New Data'!$A108-'New Data'!$A107)</f>
        <v>0</v>
      </c>
      <c r="Q108" s="178">
        <f>('New Data'!Q108-'New Data'!Q107)/('New Data'!$A108-'New Data'!$A107)</f>
        <v>0</v>
      </c>
      <c r="R108" s="178">
        <f>('New Data'!R108-'New Data'!R107)/('New Data'!$A108-'New Data'!$A107)</f>
        <v>0</v>
      </c>
      <c r="S108" s="178">
        <f>('New Data'!S108-'New Data'!S107)/('New Data'!$A108-'New Data'!$A107)</f>
        <v>0</v>
      </c>
      <c r="T108" s="178">
        <f>('New Data'!T108-'New Data'!T107)/('New Data'!$A108-'New Data'!$A107)</f>
        <v>0</v>
      </c>
      <c r="U108" s="178">
        <f>('New Data'!U108-'New Data'!U107)/('New Data'!$A108-'New Data'!$A107)</f>
        <v>0</v>
      </c>
      <c r="V108" s="178">
        <f>('New Data'!V108-'New Data'!V107)/('New Data'!$A108-'New Data'!$A107)</f>
        <v>0</v>
      </c>
      <c r="W108" s="178">
        <f>('New Data'!W108-'New Data'!W107)/('New Data'!$A108-'New Data'!$A107)</f>
        <v>0</v>
      </c>
      <c r="X108" s="178">
        <f>('New Data'!X108-'New Data'!X107)/('New Data'!$A108-'New Data'!$A107)</f>
        <v>16434</v>
      </c>
      <c r="Y108" s="337"/>
      <c r="Z108" s="337"/>
      <c r="AA108" s="337"/>
      <c r="AB108" s="337"/>
      <c r="AC108" s="337"/>
      <c r="AD108" s="337"/>
      <c r="AE108" s="337"/>
      <c r="AF108" s="178">
        <f t="shared" si="3"/>
        <v>87751</v>
      </c>
    </row>
    <row r="109" spans="1:32" x14ac:dyDescent="0.3">
      <c r="A109" s="112">
        <f>'New Data'!A109</f>
        <v>45764</v>
      </c>
      <c r="B109" s="178">
        <f>('New Data'!B109-'New Data'!B108)/('New Data'!$A109-'New Data'!$A108)</f>
        <v>4887</v>
      </c>
      <c r="C109" s="178">
        <f>('New Data'!C109-'New Data'!C108)/('New Data'!$A109-'New Data'!$A108)</f>
        <v>0</v>
      </c>
      <c r="D109" s="178">
        <f>('New Data'!D109-'New Data'!D108)/('New Data'!$A109-'New Data'!$A108)</f>
        <v>0</v>
      </c>
      <c r="E109" s="178">
        <f>('New Data'!E109-'New Data'!E108)/('New Data'!$A109-'New Data'!$A108)</f>
        <v>0</v>
      </c>
      <c r="F109" s="178">
        <f>('New Data'!F109-'New Data'!F108)/('New Data'!$A109-'New Data'!$A108)</f>
        <v>4168</v>
      </c>
      <c r="G109" s="178">
        <f>('New Data'!X109-'New Data'!X108)/('New Data'!$A109-'New Data'!$A108)</f>
        <v>23745</v>
      </c>
      <c r="H109" s="178">
        <f>('New Data'!H109-'New Data'!H108)/('New Data'!$A109-'New Data'!$A108)</f>
        <v>0</v>
      </c>
      <c r="I109" s="178">
        <f>('New Data'!I109-'New Data'!I108)/('New Data'!$A109-'New Data'!$A108)</f>
        <v>0</v>
      </c>
      <c r="J109" s="178">
        <f>('New Data'!J109-'New Data'!J108)/('New Data'!$A109-'New Data'!$A108)</f>
        <v>8091</v>
      </c>
      <c r="K109" s="178">
        <f>('New Data'!K109-'New Data'!K108)/('New Data'!$A109-'New Data'!$A108)</f>
        <v>0</v>
      </c>
      <c r="L109" s="178">
        <f>('New Data'!L109-'New Data'!L108)/('New Data'!$A109-'New Data'!$A108)</f>
        <v>7392</v>
      </c>
      <c r="M109" s="178">
        <f>('New Data'!M109-'New Data'!M108)/('New Data'!$A109-'New Data'!$A108)</f>
        <v>15881</v>
      </c>
      <c r="N109" s="178">
        <f>('New Data'!N109-'New Data'!N108)/('New Data'!$A109-'New Data'!$A108)</f>
        <v>15081</v>
      </c>
      <c r="O109" s="178">
        <f>('New Data'!O109-'New Data'!O108)/('New Data'!$A109-'New Data'!$A108)</f>
        <v>5135</v>
      </c>
      <c r="P109" s="178">
        <f>('New Data'!P109-'New Data'!P108)/('New Data'!$A109-'New Data'!$A108)</f>
        <v>0</v>
      </c>
      <c r="Q109" s="178">
        <f>('New Data'!Q109-'New Data'!Q108)/('New Data'!$A109-'New Data'!$A108)</f>
        <v>0</v>
      </c>
      <c r="R109" s="178">
        <f>('New Data'!R109-'New Data'!R108)/('New Data'!$A109-'New Data'!$A108)</f>
        <v>0</v>
      </c>
      <c r="S109" s="178">
        <f>('New Data'!S109-'New Data'!S108)/('New Data'!$A109-'New Data'!$A108)</f>
        <v>0</v>
      </c>
      <c r="T109" s="178">
        <f>('New Data'!T109-'New Data'!T108)/('New Data'!$A109-'New Data'!$A108)</f>
        <v>0</v>
      </c>
      <c r="U109" s="178">
        <f>('New Data'!U109-'New Data'!U108)/('New Data'!$A109-'New Data'!$A108)</f>
        <v>0</v>
      </c>
      <c r="V109" s="178">
        <f>('New Data'!V109-'New Data'!V108)/('New Data'!$A109-'New Data'!$A108)</f>
        <v>0</v>
      </c>
      <c r="W109" s="178">
        <f>('New Data'!W109-'New Data'!W108)/('New Data'!$A109-'New Data'!$A108)</f>
        <v>0</v>
      </c>
      <c r="X109" s="178">
        <f>('New Data'!X109-'New Data'!X108)/('New Data'!$A109-'New Data'!$A108)</f>
        <v>23745</v>
      </c>
      <c r="Y109" s="337"/>
      <c r="Z109" s="337"/>
      <c r="AA109" s="337"/>
      <c r="AB109" s="337"/>
      <c r="AC109" s="337"/>
      <c r="AD109" s="337"/>
      <c r="AE109" s="337"/>
      <c r="AF109" s="178">
        <f t="shared" si="3"/>
        <v>108125</v>
      </c>
    </row>
    <row r="110" spans="1:32" x14ac:dyDescent="0.3">
      <c r="A110" s="112">
        <f>'New Data'!A110</f>
        <v>45765</v>
      </c>
      <c r="B110" s="178">
        <f>('New Data'!B110-'New Data'!B109)/('New Data'!$A110-'New Data'!$A109)</f>
        <v>5727</v>
      </c>
      <c r="C110" s="178">
        <f>('New Data'!C110-'New Data'!C109)/('New Data'!$A110-'New Data'!$A109)</f>
        <v>0</v>
      </c>
      <c r="D110" s="178">
        <f>('New Data'!D110-'New Data'!D109)/('New Data'!$A110-'New Data'!$A109)</f>
        <v>0</v>
      </c>
      <c r="E110" s="178">
        <f>('New Data'!E110-'New Data'!E109)/('New Data'!$A110-'New Data'!$A109)</f>
        <v>0</v>
      </c>
      <c r="F110" s="178">
        <f>('New Data'!F110-'New Data'!F109)/('New Data'!$A110-'New Data'!$A109)</f>
        <v>1079</v>
      </c>
      <c r="G110" s="178">
        <f>('New Data'!X110-'New Data'!X109)/('New Data'!$A110-'New Data'!$A109)</f>
        <v>23914</v>
      </c>
      <c r="H110" s="178">
        <f>('New Data'!H110-'New Data'!H109)/('New Data'!$A110-'New Data'!$A109)</f>
        <v>0</v>
      </c>
      <c r="I110" s="178">
        <f>('New Data'!I110-'New Data'!I109)/('New Data'!$A110-'New Data'!$A109)</f>
        <v>0</v>
      </c>
      <c r="J110" s="178">
        <f>('New Data'!J110-'New Data'!J109)/('New Data'!$A110-'New Data'!$A109)</f>
        <v>4767</v>
      </c>
      <c r="K110" s="178">
        <f>('New Data'!K110-'New Data'!K109)/('New Data'!$A110-'New Data'!$A109)</f>
        <v>0</v>
      </c>
      <c r="L110" s="178">
        <f>('New Data'!L110-'New Data'!L109)/('New Data'!$A110-'New Data'!$A109)</f>
        <v>7513</v>
      </c>
      <c r="M110" s="178">
        <f>('New Data'!M110-'New Data'!M109)/('New Data'!$A110-'New Data'!$A109)</f>
        <v>16311</v>
      </c>
      <c r="N110" s="178">
        <f>('New Data'!N110-'New Data'!N109)/('New Data'!$A110-'New Data'!$A109)</f>
        <v>16194</v>
      </c>
      <c r="O110" s="178">
        <f>('New Data'!O110-'New Data'!O109)/('New Data'!$A110-'New Data'!$A109)</f>
        <v>5</v>
      </c>
      <c r="P110" s="178">
        <f>('New Data'!P110-'New Data'!P109)/('New Data'!$A110-'New Data'!$A109)</f>
        <v>0</v>
      </c>
      <c r="Q110" s="178">
        <f>('New Data'!Q110-'New Data'!Q109)/('New Data'!$A110-'New Data'!$A109)</f>
        <v>0</v>
      </c>
      <c r="R110" s="178">
        <f>('New Data'!R110-'New Data'!R109)/('New Data'!$A110-'New Data'!$A109)</f>
        <v>0</v>
      </c>
      <c r="S110" s="178">
        <f>('New Data'!S110-'New Data'!S109)/('New Data'!$A110-'New Data'!$A109)</f>
        <v>0</v>
      </c>
      <c r="T110" s="178">
        <f>('New Data'!T110-'New Data'!T109)/('New Data'!$A110-'New Data'!$A109)</f>
        <v>0</v>
      </c>
      <c r="U110" s="178">
        <f>('New Data'!U110-'New Data'!U109)/('New Data'!$A110-'New Data'!$A109)</f>
        <v>0</v>
      </c>
      <c r="V110" s="178">
        <f>('New Data'!V110-'New Data'!V109)/('New Data'!$A110-'New Data'!$A109)</f>
        <v>0</v>
      </c>
      <c r="W110" s="178">
        <f>('New Data'!W110-'New Data'!W109)/('New Data'!$A110-'New Data'!$A109)</f>
        <v>0</v>
      </c>
      <c r="X110" s="178">
        <f>('New Data'!X110-'New Data'!X109)/('New Data'!$A110-'New Data'!$A109)</f>
        <v>23914</v>
      </c>
      <c r="Y110" s="337"/>
      <c r="Z110" s="337"/>
      <c r="AA110" s="337"/>
      <c r="AB110" s="337"/>
      <c r="AC110" s="337"/>
      <c r="AD110" s="337"/>
      <c r="AE110" s="337"/>
      <c r="AF110" s="178">
        <f t="shared" si="3"/>
        <v>99424</v>
      </c>
    </row>
    <row r="111" spans="1:32" x14ac:dyDescent="0.3">
      <c r="A111" s="112">
        <f>'New Data'!A111</f>
        <v>45766</v>
      </c>
      <c r="B111" s="178">
        <f>('New Data'!B111-'New Data'!B110)/('New Data'!$A111-'New Data'!$A110)</f>
        <v>8766</v>
      </c>
      <c r="C111" s="178">
        <f>('New Data'!C111-'New Data'!C110)/('New Data'!$A111-'New Data'!$A110)</f>
        <v>0</v>
      </c>
      <c r="D111" s="178">
        <f>('New Data'!D111-'New Data'!D110)/('New Data'!$A111-'New Data'!$A110)</f>
        <v>0</v>
      </c>
      <c r="E111" s="178">
        <f>('New Data'!E111-'New Data'!E110)/('New Data'!$A111-'New Data'!$A110)</f>
        <v>0</v>
      </c>
      <c r="F111" s="178">
        <f>('New Data'!F111-'New Data'!F110)/('New Data'!$A111-'New Data'!$A110)</f>
        <v>3519</v>
      </c>
      <c r="G111" s="178">
        <f>('New Data'!X111-'New Data'!X110)/('New Data'!$A111-'New Data'!$A110)</f>
        <v>22435</v>
      </c>
      <c r="H111" s="178">
        <f>('New Data'!H111-'New Data'!H110)/('New Data'!$A111-'New Data'!$A110)</f>
        <v>0</v>
      </c>
      <c r="I111" s="178">
        <f>('New Data'!I111-'New Data'!I110)/('New Data'!$A111-'New Data'!$A110)</f>
        <v>0</v>
      </c>
      <c r="J111" s="178">
        <f>('New Data'!J111-'New Data'!J110)/('New Data'!$A111-'New Data'!$A110)</f>
        <v>2045</v>
      </c>
      <c r="K111" s="178">
        <f>('New Data'!K111-'New Data'!K110)/('New Data'!$A111-'New Data'!$A110)</f>
        <v>0</v>
      </c>
      <c r="L111" s="178">
        <f>('New Data'!L111-'New Data'!L110)/('New Data'!$A111-'New Data'!$A110)</f>
        <v>7805</v>
      </c>
      <c r="M111" s="178">
        <f>('New Data'!M111-'New Data'!M110)/('New Data'!$A111-'New Data'!$A110)</f>
        <v>16439</v>
      </c>
      <c r="N111" s="178">
        <f>('New Data'!N111-'New Data'!N110)/('New Data'!$A111-'New Data'!$A110)</f>
        <v>15629</v>
      </c>
      <c r="O111" s="178">
        <f>('New Data'!O111-'New Data'!O110)/('New Data'!$A111-'New Data'!$A110)</f>
        <v>5333</v>
      </c>
      <c r="P111" s="178">
        <f>('New Data'!P111-'New Data'!P110)/('New Data'!$A111-'New Data'!$A110)</f>
        <v>0</v>
      </c>
      <c r="Q111" s="178">
        <f>('New Data'!Q111-'New Data'!Q110)/('New Data'!$A111-'New Data'!$A110)</f>
        <v>0</v>
      </c>
      <c r="R111" s="178">
        <f>('New Data'!R111-'New Data'!R110)/('New Data'!$A111-'New Data'!$A110)</f>
        <v>0</v>
      </c>
      <c r="S111" s="178">
        <f>('New Data'!S111-'New Data'!S110)/('New Data'!$A111-'New Data'!$A110)</f>
        <v>0</v>
      </c>
      <c r="T111" s="178">
        <f>('New Data'!T111-'New Data'!T110)/('New Data'!$A111-'New Data'!$A110)</f>
        <v>0</v>
      </c>
      <c r="U111" s="178">
        <f>('New Data'!U111-'New Data'!U110)/('New Data'!$A111-'New Data'!$A110)</f>
        <v>0</v>
      </c>
      <c r="V111" s="178">
        <f>('New Data'!V111-'New Data'!V110)/('New Data'!$A111-'New Data'!$A110)</f>
        <v>0</v>
      </c>
      <c r="W111" s="178">
        <f>('New Data'!W111-'New Data'!W110)/('New Data'!$A111-'New Data'!$A110)</f>
        <v>0</v>
      </c>
      <c r="X111" s="178">
        <f>('New Data'!X111-'New Data'!X110)/('New Data'!$A111-'New Data'!$A110)</f>
        <v>22435</v>
      </c>
      <c r="Y111" s="337"/>
      <c r="Z111" s="337"/>
      <c r="AA111" s="337"/>
      <c r="AB111" s="337"/>
      <c r="AC111" s="337"/>
      <c r="AD111" s="337"/>
      <c r="AE111" s="337"/>
      <c r="AF111" s="178">
        <f t="shared" si="3"/>
        <v>104406</v>
      </c>
    </row>
    <row r="112" spans="1:32" x14ac:dyDescent="0.3">
      <c r="A112" s="112">
        <f>'New Data'!A112</f>
        <v>45767</v>
      </c>
      <c r="B112" s="178">
        <f>('New Data'!B112-'New Data'!B111)/('New Data'!$A112-'New Data'!$A111)</f>
        <v>2446</v>
      </c>
      <c r="C112" s="178">
        <f>('New Data'!C112-'New Data'!C111)/('New Data'!$A112-'New Data'!$A111)</f>
        <v>0</v>
      </c>
      <c r="D112" s="178">
        <f>('New Data'!D112-'New Data'!D111)/('New Data'!$A112-'New Data'!$A111)</f>
        <v>0</v>
      </c>
      <c r="E112" s="178">
        <f>('New Data'!E112-'New Data'!E111)/('New Data'!$A112-'New Data'!$A111)</f>
        <v>0</v>
      </c>
      <c r="F112" s="178">
        <f>('New Data'!F112-'New Data'!F111)/('New Data'!$A112-'New Data'!$A111)</f>
        <v>1211</v>
      </c>
      <c r="G112" s="178">
        <f>('New Data'!X112-'New Data'!X111)/('New Data'!$A112-'New Data'!$A111)</f>
        <v>22287</v>
      </c>
      <c r="H112" s="178">
        <f>('New Data'!H112-'New Data'!H111)/('New Data'!$A112-'New Data'!$A111)</f>
        <v>0</v>
      </c>
      <c r="I112" s="178">
        <f>('New Data'!I112-'New Data'!I111)/('New Data'!$A112-'New Data'!$A111)</f>
        <v>0</v>
      </c>
      <c r="J112" s="178">
        <f>('New Data'!J112-'New Data'!J111)/('New Data'!$A112-'New Data'!$A111)</f>
        <v>1566</v>
      </c>
      <c r="K112" s="178">
        <f>('New Data'!K112-'New Data'!K111)/('New Data'!$A112-'New Data'!$A111)</f>
        <v>0</v>
      </c>
      <c r="L112" s="178">
        <f>('New Data'!L112-'New Data'!L111)/('New Data'!$A112-'New Data'!$A111)</f>
        <v>7204</v>
      </c>
      <c r="M112" s="178">
        <f>('New Data'!M112-'New Data'!M111)/('New Data'!$A112-'New Data'!$A111)</f>
        <v>14929</v>
      </c>
      <c r="N112" s="178">
        <f>('New Data'!N112-'New Data'!N111)/('New Data'!$A112-'New Data'!$A111)</f>
        <v>14215</v>
      </c>
      <c r="O112" s="178">
        <f>('New Data'!O112-'New Data'!O111)/('New Data'!$A112-'New Data'!$A111)</f>
        <v>4421</v>
      </c>
      <c r="P112" s="178">
        <f>('New Data'!P112-'New Data'!P111)/('New Data'!$A112-'New Data'!$A111)</f>
        <v>0</v>
      </c>
      <c r="Q112" s="178">
        <f>('New Data'!Q112-'New Data'!Q111)/('New Data'!$A112-'New Data'!$A111)</f>
        <v>0</v>
      </c>
      <c r="R112" s="178">
        <f>('New Data'!R112-'New Data'!R111)/('New Data'!$A112-'New Data'!$A111)</f>
        <v>0</v>
      </c>
      <c r="S112" s="178">
        <f>('New Data'!S112-'New Data'!S111)/('New Data'!$A112-'New Data'!$A111)</f>
        <v>0</v>
      </c>
      <c r="T112" s="178">
        <f>('New Data'!T112-'New Data'!T111)/('New Data'!$A112-'New Data'!$A111)</f>
        <v>0</v>
      </c>
      <c r="U112" s="178">
        <f>('New Data'!U112-'New Data'!U111)/('New Data'!$A112-'New Data'!$A111)</f>
        <v>0</v>
      </c>
      <c r="V112" s="178">
        <f>('New Data'!V112-'New Data'!V111)/('New Data'!$A112-'New Data'!$A111)</f>
        <v>0</v>
      </c>
      <c r="W112" s="178">
        <f>('New Data'!W112-'New Data'!W111)/('New Data'!$A112-'New Data'!$A111)</f>
        <v>0</v>
      </c>
      <c r="X112" s="178">
        <f>('New Data'!X112-'New Data'!X111)/('New Data'!$A112-'New Data'!$A111)</f>
        <v>22287</v>
      </c>
      <c r="Y112" s="337"/>
      <c r="Z112" s="337"/>
      <c r="AA112" s="337"/>
      <c r="AB112" s="337"/>
      <c r="AC112" s="337"/>
      <c r="AD112" s="337"/>
      <c r="AE112" s="337"/>
      <c r="AF112" s="178">
        <f t="shared" si="3"/>
        <v>90566</v>
      </c>
    </row>
    <row r="113" spans="1:32" x14ac:dyDescent="0.3">
      <c r="A113" s="112">
        <f>'New Data'!A113</f>
        <v>45768</v>
      </c>
      <c r="B113" s="178">
        <f>('New Data'!B113-'New Data'!B112)/('New Data'!$A113-'New Data'!$A112)</f>
        <v>0</v>
      </c>
      <c r="C113" s="178">
        <f>('New Data'!C113-'New Data'!C112)/('New Data'!$A113-'New Data'!$A112)</f>
        <v>0</v>
      </c>
      <c r="D113" s="178">
        <f>('New Data'!D113-'New Data'!D112)/('New Data'!$A113-'New Data'!$A112)</f>
        <v>0</v>
      </c>
      <c r="E113" s="178">
        <f>('New Data'!E113-'New Data'!E112)/('New Data'!$A113-'New Data'!$A112)</f>
        <v>0</v>
      </c>
      <c r="F113" s="178">
        <f>('New Data'!F113-'New Data'!F112)/('New Data'!$A113-'New Data'!$A112)</f>
        <v>866</v>
      </c>
      <c r="G113" s="178">
        <f>('New Data'!X113-'New Data'!X112)/('New Data'!$A113-'New Data'!$A112)</f>
        <v>0</v>
      </c>
      <c r="H113" s="178">
        <f>('New Data'!H113-'New Data'!H112)/('New Data'!$A113-'New Data'!$A112)</f>
        <v>0</v>
      </c>
      <c r="I113" s="178">
        <f>('New Data'!I113-'New Data'!I112)/('New Data'!$A113-'New Data'!$A112)</f>
        <v>0</v>
      </c>
      <c r="J113" s="178">
        <f>('New Data'!J113-'New Data'!J112)/('New Data'!$A113-'New Data'!$A112)</f>
        <v>2162</v>
      </c>
      <c r="K113" s="178">
        <f>('New Data'!K113-'New Data'!K112)/('New Data'!$A113-'New Data'!$A112)</f>
        <v>0</v>
      </c>
      <c r="L113" s="178">
        <f>('New Data'!L113-'New Data'!L112)/('New Data'!$A113-'New Data'!$A112)</f>
        <v>-2000</v>
      </c>
      <c r="M113" s="178">
        <f>('New Data'!M113-'New Data'!M112)/('New Data'!$A113-'New Data'!$A112)</f>
        <v>16817</v>
      </c>
      <c r="N113" s="178">
        <f>('New Data'!N113-'New Data'!N112)/('New Data'!$A113-'New Data'!$A112)</f>
        <v>15574</v>
      </c>
      <c r="O113" s="178">
        <f>('New Data'!O113-'New Data'!O112)/('New Data'!$A113-'New Data'!$A112)</f>
        <v>4627</v>
      </c>
      <c r="P113" s="178">
        <f>('New Data'!P113-'New Data'!P112)/('New Data'!$A113-'New Data'!$A112)</f>
        <v>0</v>
      </c>
      <c r="Q113" s="178">
        <f>('New Data'!Q113-'New Data'!Q112)/('New Data'!$A113-'New Data'!$A112)</f>
        <v>0</v>
      </c>
      <c r="R113" s="178">
        <f>('New Data'!R113-'New Data'!R112)/('New Data'!$A113-'New Data'!$A112)</f>
        <v>0</v>
      </c>
      <c r="S113" s="178">
        <f>('New Data'!S113-'New Data'!S112)/('New Data'!$A113-'New Data'!$A112)</f>
        <v>0</v>
      </c>
      <c r="T113" s="178">
        <f>('New Data'!T113-'New Data'!T112)/('New Data'!$A113-'New Data'!$A112)</f>
        <v>0</v>
      </c>
      <c r="U113" s="178">
        <f>('New Data'!U113-'New Data'!U112)/('New Data'!$A113-'New Data'!$A112)</f>
        <v>0</v>
      </c>
      <c r="V113" s="178">
        <f>('New Data'!V113-'New Data'!V112)/('New Data'!$A113-'New Data'!$A112)</f>
        <v>0</v>
      </c>
      <c r="W113" s="178">
        <f>('New Data'!W113-'New Data'!W112)/('New Data'!$A113-'New Data'!$A112)</f>
        <v>0</v>
      </c>
      <c r="X113" s="178">
        <f>('New Data'!X113-'New Data'!X112)/('New Data'!$A113-'New Data'!$A112)</f>
        <v>0</v>
      </c>
      <c r="Y113" s="337"/>
      <c r="Z113" s="337"/>
      <c r="AA113" s="337"/>
      <c r="AB113" s="337"/>
      <c r="AC113" s="337"/>
      <c r="AD113" s="337"/>
      <c r="AE113" s="337"/>
      <c r="AF113" s="178">
        <f t="shared" si="3"/>
        <v>38046</v>
      </c>
    </row>
    <row r="114" spans="1:32" x14ac:dyDescent="0.3">
      <c r="A114" s="112">
        <f>'New Data'!A114</f>
        <v>45769</v>
      </c>
      <c r="B114" s="178">
        <f>('New Data'!B114-'New Data'!B113)/('New Data'!$A114-'New Data'!$A113)</f>
        <v>5523</v>
      </c>
      <c r="C114" s="178">
        <f>('New Data'!C114-'New Data'!C113)/('New Data'!$A114-'New Data'!$A113)</f>
        <v>0</v>
      </c>
      <c r="D114" s="178">
        <f>('New Data'!D114-'New Data'!D113)/('New Data'!$A114-'New Data'!$A113)</f>
        <v>0</v>
      </c>
      <c r="E114" s="178">
        <f>('New Data'!E114-'New Data'!E113)/('New Data'!$A114-'New Data'!$A113)</f>
        <v>0</v>
      </c>
      <c r="F114" s="178">
        <f>('New Data'!F114-'New Data'!F113)/('New Data'!$A114-'New Data'!$A113)</f>
        <v>2100</v>
      </c>
      <c r="G114" s="178">
        <f>('New Data'!X114-'New Data'!X113)/('New Data'!$A114-'New Data'!$A113)</f>
        <v>11669</v>
      </c>
      <c r="H114" s="178">
        <f>('New Data'!H114-'New Data'!H113)/('New Data'!$A114-'New Data'!$A113)</f>
        <v>0</v>
      </c>
      <c r="I114" s="178">
        <f>('New Data'!I114-'New Data'!I113)/('New Data'!$A114-'New Data'!$A113)</f>
        <v>0</v>
      </c>
      <c r="J114" s="178">
        <f>('New Data'!J114-'New Data'!J113)/('New Data'!$A114-'New Data'!$A113)</f>
        <v>2508</v>
      </c>
      <c r="K114" s="178">
        <f>('New Data'!K114-'New Data'!K113)/('New Data'!$A114-'New Data'!$A113)</f>
        <v>0</v>
      </c>
      <c r="L114" s="178">
        <f>('New Data'!L114-'New Data'!L113)/('New Data'!$A114-'New Data'!$A113)</f>
        <v>7346</v>
      </c>
      <c r="M114" s="178">
        <f>('New Data'!M114-'New Data'!M113)/('New Data'!$A114-'New Data'!$A113)</f>
        <v>16872</v>
      </c>
      <c r="N114" s="178">
        <f>('New Data'!N114-'New Data'!N113)/('New Data'!$A114-'New Data'!$A113)</f>
        <v>16028</v>
      </c>
      <c r="O114" s="178">
        <f>('New Data'!O114-'New Data'!O113)/('New Data'!$A114-'New Data'!$A113)</f>
        <v>4516</v>
      </c>
      <c r="P114" s="178">
        <f>('New Data'!P114-'New Data'!P113)/('New Data'!$A114-'New Data'!$A113)</f>
        <v>0</v>
      </c>
      <c r="Q114" s="178">
        <f>('New Data'!Q114-'New Data'!Q113)/('New Data'!$A114-'New Data'!$A113)</f>
        <v>0</v>
      </c>
      <c r="R114" s="178">
        <f>('New Data'!R114-'New Data'!R113)/('New Data'!$A114-'New Data'!$A113)</f>
        <v>0</v>
      </c>
      <c r="S114" s="178">
        <f>('New Data'!S114-'New Data'!S113)/('New Data'!$A114-'New Data'!$A113)</f>
        <v>0</v>
      </c>
      <c r="T114" s="178">
        <f>('New Data'!T114-'New Data'!T113)/('New Data'!$A114-'New Data'!$A113)</f>
        <v>0</v>
      </c>
      <c r="U114" s="178">
        <f>('New Data'!U114-'New Data'!U113)/('New Data'!$A114-'New Data'!$A113)</f>
        <v>0</v>
      </c>
      <c r="V114" s="178">
        <f>('New Data'!V114-'New Data'!V113)/('New Data'!$A114-'New Data'!$A113)</f>
        <v>0</v>
      </c>
      <c r="W114" s="178">
        <f>('New Data'!W114-'New Data'!W113)/('New Data'!$A114-'New Data'!$A113)</f>
        <v>0</v>
      </c>
      <c r="X114" s="178">
        <f>('New Data'!X114-'New Data'!X113)/('New Data'!$A114-'New Data'!$A113)</f>
        <v>11669</v>
      </c>
      <c r="Y114" s="337"/>
      <c r="Z114" s="337"/>
      <c r="AA114" s="337"/>
      <c r="AB114" s="337"/>
      <c r="AC114" s="337"/>
      <c r="AD114" s="337"/>
      <c r="AE114" s="337"/>
      <c r="AF114" s="178">
        <f t="shared" si="3"/>
        <v>78231</v>
      </c>
    </row>
    <row r="115" spans="1:32" x14ac:dyDescent="0.3">
      <c r="A115" s="112">
        <f>'New Data'!A115</f>
        <v>45770</v>
      </c>
      <c r="B115" s="178">
        <f>('New Data'!B115-'New Data'!B114)/('New Data'!$A115-'New Data'!$A114)</f>
        <v>6587</v>
      </c>
      <c r="C115" s="178">
        <f>('New Data'!C115-'New Data'!C114)/('New Data'!$A115-'New Data'!$A114)</f>
        <v>0</v>
      </c>
      <c r="D115" s="178">
        <f>('New Data'!D115-'New Data'!D114)/('New Data'!$A115-'New Data'!$A114)</f>
        <v>0</v>
      </c>
      <c r="E115" s="178">
        <f>('New Data'!E115-'New Data'!E114)/('New Data'!$A115-'New Data'!$A114)</f>
        <v>0</v>
      </c>
      <c r="F115" s="178">
        <f>('New Data'!F115-'New Data'!F114)/('New Data'!$A115-'New Data'!$A114)</f>
        <v>1872</v>
      </c>
      <c r="G115" s="178">
        <f>('New Data'!X115-'New Data'!X114)/('New Data'!$A115-'New Data'!$A114)</f>
        <v>14629</v>
      </c>
      <c r="H115" s="178">
        <f>('New Data'!H115-'New Data'!H114)/('New Data'!$A115-'New Data'!$A114)</f>
        <v>0</v>
      </c>
      <c r="I115" s="178">
        <f>('New Data'!I115-'New Data'!I114)/('New Data'!$A115-'New Data'!$A114)</f>
        <v>0</v>
      </c>
      <c r="J115" s="178">
        <f>('New Data'!J115-'New Data'!J114)/('New Data'!$A115-'New Data'!$A114)</f>
        <v>5192</v>
      </c>
      <c r="K115" s="178">
        <f>('New Data'!K115-'New Data'!K114)/('New Data'!$A115-'New Data'!$A114)</f>
        <v>0</v>
      </c>
      <c r="L115" s="178">
        <f>('New Data'!L115-'New Data'!L114)/('New Data'!$A115-'New Data'!$A114)</f>
        <v>7173</v>
      </c>
      <c r="M115" s="178">
        <f>('New Data'!M115-'New Data'!M114)/('New Data'!$A115-'New Data'!$A114)</f>
        <v>16472</v>
      </c>
      <c r="N115" s="178">
        <f>('New Data'!N115-'New Data'!N114)/('New Data'!$A115-'New Data'!$A114)</f>
        <v>15603</v>
      </c>
      <c r="O115" s="178">
        <f>('New Data'!O115-'New Data'!O114)/('New Data'!$A115-'New Data'!$A114)</f>
        <v>4304</v>
      </c>
      <c r="P115" s="178">
        <f>('New Data'!P115-'New Data'!P114)/('New Data'!$A115-'New Data'!$A114)</f>
        <v>0</v>
      </c>
      <c r="Q115" s="178">
        <f>('New Data'!Q115-'New Data'!Q114)/('New Data'!$A115-'New Data'!$A114)</f>
        <v>0</v>
      </c>
      <c r="R115" s="178">
        <f>('New Data'!R115-'New Data'!R114)/('New Data'!$A115-'New Data'!$A114)</f>
        <v>0</v>
      </c>
      <c r="S115" s="178">
        <f>('New Data'!S115-'New Data'!S114)/('New Data'!$A115-'New Data'!$A114)</f>
        <v>0</v>
      </c>
      <c r="T115" s="178">
        <f>('New Data'!T115-'New Data'!T114)/('New Data'!$A115-'New Data'!$A114)</f>
        <v>0</v>
      </c>
      <c r="U115" s="178">
        <f>('New Data'!U115-'New Data'!U114)/('New Data'!$A115-'New Data'!$A114)</f>
        <v>0</v>
      </c>
      <c r="V115" s="178">
        <f>('New Data'!V115-'New Data'!V114)/('New Data'!$A115-'New Data'!$A114)</f>
        <v>0</v>
      </c>
      <c r="W115" s="178">
        <f>('New Data'!W115-'New Data'!W114)/('New Data'!$A115-'New Data'!$A114)</f>
        <v>0</v>
      </c>
      <c r="X115" s="178">
        <f>('New Data'!X115-'New Data'!X114)/('New Data'!$A115-'New Data'!$A114)</f>
        <v>14629</v>
      </c>
      <c r="Y115" s="178">
        <f>('New Data'!Y115-'New Data'!Y114)/('New Data'!$A115-'New Data'!$A114)</f>
        <v>0</v>
      </c>
      <c r="Z115" s="178">
        <f>('New Data'!Z115-'New Data'!Z114)/('New Data'!$A115-'New Data'!$A114)</f>
        <v>0</v>
      </c>
      <c r="AA115" s="178">
        <f>('New Data'!AC115-'New Data'!AC114)/('New Data'!$A115-'New Data'!$A114)</f>
        <v>0</v>
      </c>
      <c r="AB115" s="178">
        <f>('New Data'!AB115-'New Data'!AB114)/('New Data'!$A115-'New Data'!$A114)</f>
        <v>0</v>
      </c>
      <c r="AD115" s="178">
        <f>('New Data'!AE115-'New Data'!AE114)/('New Data'!$A115-'New Data'!$A114)</f>
        <v>0</v>
      </c>
      <c r="AE115" s="178">
        <f>('New Data'!AF115-'New Data'!AF114)/('New Data'!$A115-'New Data'!$A114)</f>
        <v>0</v>
      </c>
      <c r="AF115" s="178">
        <f t="shared" si="3"/>
        <v>86461</v>
      </c>
    </row>
    <row r="116" spans="1:32" x14ac:dyDescent="0.3">
      <c r="A116" s="112">
        <f>'New Data'!A116</f>
        <v>45771</v>
      </c>
      <c r="B116" s="178">
        <f>('New Data'!B116-'New Data'!B115)/('New Data'!$A116-'New Data'!$A115)</f>
        <v>8543</v>
      </c>
      <c r="C116" s="178">
        <f>('New Data'!C116-'New Data'!C115)/('New Data'!$A116-'New Data'!$A115)</f>
        <v>0</v>
      </c>
      <c r="D116" s="178">
        <f>('New Data'!D116-'New Data'!D115)/('New Data'!$A116-'New Data'!$A115)</f>
        <v>0</v>
      </c>
      <c r="E116" s="178">
        <f>('New Data'!E116-'New Data'!E115)/('New Data'!$A116-'New Data'!$A115)</f>
        <v>0</v>
      </c>
      <c r="F116" s="178">
        <f>('New Data'!F116-'New Data'!F115)/('New Data'!$A116-'New Data'!$A115)</f>
        <v>1212</v>
      </c>
      <c r="G116" s="178">
        <f>('New Data'!X116-'New Data'!X115)/('New Data'!$A116-'New Data'!$A115)</f>
        <v>18005</v>
      </c>
      <c r="H116" s="178">
        <f>('New Data'!H116-'New Data'!H115)/('New Data'!$A116-'New Data'!$A115)</f>
        <v>0</v>
      </c>
      <c r="I116" s="178">
        <f>('New Data'!I116-'New Data'!I115)/('New Data'!$A116-'New Data'!$A115)</f>
        <v>0</v>
      </c>
      <c r="J116" s="178">
        <f>('New Data'!J116-'New Data'!J115)/('New Data'!$A116-'New Data'!$A115)</f>
        <v>1821</v>
      </c>
      <c r="K116" s="178">
        <f>('New Data'!K116-'New Data'!K115)/('New Data'!$A116-'New Data'!$A115)</f>
        <v>0</v>
      </c>
      <c r="L116" s="178">
        <f>('New Data'!L116-'New Data'!L115)/('New Data'!$A116-'New Data'!$A115)</f>
        <v>6616</v>
      </c>
      <c r="M116" s="178">
        <f>('New Data'!M116-'New Data'!M115)/('New Data'!$A116-'New Data'!$A115)</f>
        <v>16265</v>
      </c>
      <c r="N116" s="178">
        <f>('New Data'!N116-'New Data'!N115)/('New Data'!$A116-'New Data'!$A115)</f>
        <v>15536</v>
      </c>
      <c r="O116" s="178">
        <f>('New Data'!O116-'New Data'!O115)/('New Data'!$A116-'New Data'!$A115)</f>
        <v>4259</v>
      </c>
      <c r="P116" s="178">
        <f>('New Data'!P116-'New Data'!P115)/('New Data'!$A116-'New Data'!$A115)</f>
        <v>0</v>
      </c>
      <c r="Q116" s="178">
        <f>('New Data'!Q116-'New Data'!Q115)/('New Data'!$A116-'New Data'!$A115)</f>
        <v>0</v>
      </c>
      <c r="R116" s="178">
        <f>('New Data'!R116-'New Data'!R115)/('New Data'!$A116-'New Data'!$A115)</f>
        <v>0</v>
      </c>
      <c r="S116" s="178">
        <f>('New Data'!S116-'New Data'!S115)/('New Data'!$A116-'New Data'!$A115)</f>
        <v>0</v>
      </c>
      <c r="T116" s="178">
        <f>('New Data'!T116-'New Data'!T115)/('New Data'!$A116-'New Data'!$A115)</f>
        <v>0</v>
      </c>
      <c r="U116" s="178">
        <f>('New Data'!U116-'New Data'!U115)/('New Data'!$A116-'New Data'!$A115)</f>
        <v>0</v>
      </c>
      <c r="V116" s="178">
        <f>('New Data'!V116-'New Data'!V115)/('New Data'!$A116-'New Data'!$A115)</f>
        <v>0</v>
      </c>
      <c r="W116" s="178">
        <f>('New Data'!W116-'New Data'!W115)/('New Data'!$A116-'New Data'!$A115)</f>
        <v>0</v>
      </c>
      <c r="X116" s="178">
        <f>('New Data'!X116-'New Data'!X115)/('New Data'!$A116-'New Data'!$A115)</f>
        <v>18005</v>
      </c>
      <c r="Y116" s="178">
        <f>('New Data'!Y116-'New Data'!Y115)/('New Data'!$A116-'New Data'!$A115)</f>
        <v>0</v>
      </c>
      <c r="Z116" s="178">
        <f>('New Data'!Z116-'New Data'!Z115)/('New Data'!$A116-'New Data'!$A115)</f>
        <v>0</v>
      </c>
      <c r="AA116" s="178">
        <f>('New Data'!AA116-'New Data'!AC115)/('New Data'!$A116-'New Data'!$A115)</f>
        <v>15200</v>
      </c>
      <c r="AB116" s="178">
        <f>('New Data'!AB116-'New Data'!AB115)/('New Data'!$A116-'New Data'!$A115)</f>
        <v>0</v>
      </c>
      <c r="AD116" s="178">
        <f>('New Data'!AE116-'New Data'!AE115)/('New Data'!$A116-'New Data'!$A115)</f>
        <v>0</v>
      </c>
      <c r="AE116" s="178">
        <f>('New Data'!AF116-'New Data'!AF115)/('New Data'!$A116-'New Data'!$A115)</f>
        <v>0</v>
      </c>
      <c r="AF116" s="178">
        <f t="shared" si="3"/>
        <v>105462</v>
      </c>
    </row>
    <row r="117" spans="1:32" x14ac:dyDescent="0.3">
      <c r="A117" s="112">
        <f>'New Data'!A117</f>
        <v>45772</v>
      </c>
      <c r="B117" s="178">
        <f>('New Data'!B117-'New Data'!B116)/('New Data'!$A117-'New Data'!$A116)</f>
        <v>8615</v>
      </c>
      <c r="C117" s="178">
        <f>('New Data'!C117-'New Data'!C116)/('New Data'!$A117-'New Data'!$A116)</f>
        <v>0</v>
      </c>
      <c r="D117" s="178">
        <f>('New Data'!D117-'New Data'!D116)/('New Data'!$A117-'New Data'!$A116)</f>
        <v>0</v>
      </c>
      <c r="E117" s="178">
        <f>('New Data'!E117-'New Data'!E116)/('New Data'!$A117-'New Data'!$A116)</f>
        <v>0</v>
      </c>
      <c r="F117" s="178">
        <f>('New Data'!F117-'New Data'!F116)/('New Data'!$A117-'New Data'!$A116)</f>
        <v>644</v>
      </c>
      <c r="G117" s="178">
        <f>('New Data'!X117-'New Data'!X116)/('New Data'!$A117-'New Data'!$A116)</f>
        <v>23147</v>
      </c>
      <c r="H117" s="178">
        <f>('New Data'!H117-'New Data'!H116)/('New Data'!$A117-'New Data'!$A116)</f>
        <v>0</v>
      </c>
      <c r="I117" s="178">
        <f>('New Data'!I117-'New Data'!I116)/('New Data'!$A117-'New Data'!$A116)</f>
        <v>0</v>
      </c>
      <c r="J117" s="178">
        <f>('New Data'!J117-'New Data'!J116)/('New Data'!$A117-'New Data'!$A116)</f>
        <v>1595</v>
      </c>
      <c r="K117" s="178">
        <f>('New Data'!K117-'New Data'!K116)/('New Data'!$A117-'New Data'!$A116)</f>
        <v>0</v>
      </c>
      <c r="L117" s="178">
        <f>('New Data'!L117-'New Data'!L116)/('New Data'!$A117-'New Data'!$A116)</f>
        <v>10938</v>
      </c>
      <c r="M117" s="178">
        <f>('New Data'!M117-'New Data'!M116)/('New Data'!$A117-'New Data'!$A116)</f>
        <v>4125</v>
      </c>
      <c r="N117" s="178">
        <f>('New Data'!N117-'New Data'!N116)/('New Data'!$A117-'New Data'!$A116)</f>
        <v>0</v>
      </c>
      <c r="O117" s="178">
        <f>('New Data'!O117-'New Data'!O116)/('New Data'!$A117-'New Data'!$A116)</f>
        <v>1674</v>
      </c>
      <c r="P117" s="178">
        <f>('New Data'!P117-'New Data'!P116)/('New Data'!$A117-'New Data'!$A116)</f>
        <v>0</v>
      </c>
      <c r="Q117" s="178">
        <f>('New Data'!Q117-'New Data'!Q116)/('New Data'!$A117-'New Data'!$A116)</f>
        <v>0</v>
      </c>
      <c r="R117" s="178">
        <f>('New Data'!R117-'New Data'!R116)/('New Data'!$A117-'New Data'!$A116)</f>
        <v>0</v>
      </c>
      <c r="S117" s="178">
        <f>('New Data'!S117-'New Data'!S116)/('New Data'!$A117-'New Data'!$A116)</f>
        <v>0</v>
      </c>
      <c r="T117" s="178">
        <f>('New Data'!T117-'New Data'!T116)/('New Data'!$A117-'New Data'!$A116)</f>
        <v>0</v>
      </c>
      <c r="U117" s="178">
        <f>('New Data'!U117-'New Data'!U116)/('New Data'!$A117-'New Data'!$A116)</f>
        <v>0</v>
      </c>
      <c r="V117" s="178">
        <f>('New Data'!V117-'New Data'!V116)/('New Data'!$A117-'New Data'!$A116)</f>
        <v>0</v>
      </c>
      <c r="W117" s="178">
        <f>('New Data'!W117-'New Data'!W116)/('New Data'!$A117-'New Data'!$A116)</f>
        <v>0</v>
      </c>
      <c r="X117" s="178">
        <f>('New Data'!X117-'New Data'!X116)/('New Data'!$A117-'New Data'!$A116)</f>
        <v>23147</v>
      </c>
      <c r="Y117" s="178">
        <f>('New Data'!Y117-'New Data'!Y116)/('New Data'!$A117-'New Data'!$A116)</f>
        <v>1924</v>
      </c>
      <c r="Z117" s="178">
        <f>('New Data'!Z117-'New Data'!Z116)/('New Data'!$A117-'New Data'!$A116)</f>
        <v>0</v>
      </c>
      <c r="AA117" s="178">
        <f>('New Data'!AA117-'New Data'!AA116)/('New Data'!$A117-'New Data'!$A116)</f>
        <v>12195</v>
      </c>
      <c r="AB117" s="178">
        <f>('New Data'!AB117-'New Data'!AB116)/('New Data'!$A117-'New Data'!$A116)</f>
        <v>0</v>
      </c>
      <c r="AD117" s="178">
        <f>('New Data'!AE117-'New Data'!AE116)/('New Data'!$A117-'New Data'!$A116)</f>
        <v>0</v>
      </c>
      <c r="AE117" s="178">
        <f>('New Data'!AF117-'New Data'!AF116)/('New Data'!$A117-'New Data'!$A116)</f>
        <v>0</v>
      </c>
      <c r="AF117" s="178">
        <f t="shared" si="3"/>
        <v>88004</v>
      </c>
    </row>
    <row r="118" spans="1:32" x14ac:dyDescent="0.3">
      <c r="A118" s="112">
        <f>'New Data'!A118</f>
        <v>45773</v>
      </c>
      <c r="B118" s="178">
        <f>('New Data'!B118-'New Data'!B117)/('New Data'!$A118-'New Data'!$A117)</f>
        <v>7805</v>
      </c>
      <c r="C118" s="178">
        <f>('New Data'!C118-'New Data'!C117)/('New Data'!$A118-'New Data'!$A117)</f>
        <v>0</v>
      </c>
      <c r="D118" s="178">
        <f>('New Data'!D118-'New Data'!D117)/('New Data'!$A118-'New Data'!$A117)</f>
        <v>0</v>
      </c>
      <c r="E118" s="178">
        <f>('New Data'!E118-'New Data'!E117)/('New Data'!$A118-'New Data'!$A117)</f>
        <v>0</v>
      </c>
      <c r="F118" s="178">
        <f>('New Data'!F118-'New Data'!F117)/('New Data'!$A118-'New Data'!$A117)</f>
        <v>357</v>
      </c>
      <c r="G118" s="178">
        <f>('New Data'!X118-'New Data'!X117)/('New Data'!$A118-'New Data'!$A117)</f>
        <v>23650</v>
      </c>
      <c r="H118" s="178">
        <f>('New Data'!H118-'New Data'!H117)/('New Data'!$A118-'New Data'!$A117)</f>
        <v>0</v>
      </c>
      <c r="I118" s="178">
        <f>('New Data'!I118-'New Data'!I117)/('New Data'!$A118-'New Data'!$A117)</f>
        <v>0</v>
      </c>
      <c r="J118" s="178">
        <f>('New Data'!J118-'New Data'!J117)/('New Data'!$A118-'New Data'!$A117)</f>
        <v>0</v>
      </c>
      <c r="K118" s="178">
        <f>('New Data'!K118-'New Data'!K117)/('New Data'!$A118-'New Data'!$A117)</f>
        <v>0</v>
      </c>
      <c r="L118" s="178">
        <f>('New Data'!L118-'New Data'!L117)/('New Data'!$A118-'New Data'!$A117)</f>
        <v>6878</v>
      </c>
      <c r="M118" s="178">
        <f>('New Data'!M118-'New Data'!M117)/('New Data'!$A118-'New Data'!$A117)</f>
        <v>15783</v>
      </c>
      <c r="N118" s="178">
        <f>('New Data'!N118-'New Data'!N117)/('New Data'!$A118-'New Data'!$A117)</f>
        <v>14932</v>
      </c>
      <c r="O118" s="178">
        <f>('New Data'!O118-'New Data'!O117)/('New Data'!$A118-'New Data'!$A117)</f>
        <v>4316</v>
      </c>
      <c r="P118" s="178">
        <f>('New Data'!P118-'New Data'!P117)/('New Data'!$A118-'New Data'!$A117)</f>
        <v>0</v>
      </c>
      <c r="Q118" s="178">
        <f>('New Data'!Q118-'New Data'!Q117)/('New Data'!$A118-'New Data'!$A117)</f>
        <v>0</v>
      </c>
      <c r="R118" s="178">
        <f>('New Data'!R118-'New Data'!R117)/('New Data'!$A118-'New Data'!$A117)</f>
        <v>0</v>
      </c>
      <c r="S118" s="178">
        <f>('New Data'!S118-'New Data'!S117)/('New Data'!$A118-'New Data'!$A117)</f>
        <v>0</v>
      </c>
      <c r="T118" s="178">
        <f>('New Data'!T118-'New Data'!T117)/('New Data'!$A118-'New Data'!$A117)</f>
        <v>0</v>
      </c>
      <c r="U118" s="178">
        <f>('New Data'!U118-'New Data'!U117)/('New Data'!$A118-'New Data'!$A117)</f>
        <v>0</v>
      </c>
      <c r="V118" s="178">
        <f>('New Data'!V118-'New Data'!V117)/('New Data'!$A118-'New Data'!$A117)</f>
        <v>0</v>
      </c>
      <c r="W118" s="178">
        <f>('New Data'!W118-'New Data'!W117)/('New Data'!$A118-'New Data'!$A117)</f>
        <v>0</v>
      </c>
      <c r="X118" s="178">
        <f>('New Data'!X118-'New Data'!X117)/('New Data'!$A118-'New Data'!$A117)</f>
        <v>23650</v>
      </c>
      <c r="Y118" s="178">
        <f>('New Data'!Y118-'New Data'!Y117)/('New Data'!$A118-'New Data'!$A117)</f>
        <v>5437</v>
      </c>
      <c r="Z118" s="178">
        <f>('New Data'!Z118-'New Data'!Z117)/('New Data'!$A118-'New Data'!$A117)</f>
        <v>0</v>
      </c>
      <c r="AA118" s="178">
        <f>('New Data'!AA118-'New Data'!AA117)/('New Data'!$A118-'New Data'!$A117)</f>
        <v>12679</v>
      </c>
      <c r="AB118" s="178">
        <f>('New Data'!AB118-'New Data'!AB117)/('New Data'!$A118-'New Data'!$A117)</f>
        <v>0</v>
      </c>
      <c r="AD118" s="178">
        <f>('New Data'!AE118-'New Data'!AE117)/('New Data'!$A118-'New Data'!$A117)</f>
        <v>0</v>
      </c>
      <c r="AE118" s="178">
        <f>('New Data'!AF118-'New Data'!AF117)/('New Data'!$A118-'New Data'!$A117)</f>
        <v>0</v>
      </c>
      <c r="AF118" s="178">
        <f t="shared" si="3"/>
        <v>115487</v>
      </c>
    </row>
    <row r="119" spans="1:32" x14ac:dyDescent="0.3">
      <c r="A119" s="112">
        <f>'New Data'!A119</f>
        <v>46504</v>
      </c>
      <c r="B119" s="178">
        <f>('New Data'!B119-'New Data'!B118)/('New Data'!$A119-'New Data'!$A118)</f>
        <v>6.8385772913816689</v>
      </c>
      <c r="C119" s="178">
        <f>('New Data'!C119-'New Data'!C118)/('New Data'!$A119-'New Data'!$A118)</f>
        <v>0</v>
      </c>
      <c r="D119" s="178">
        <f>('New Data'!D119-'New Data'!D118)/('New Data'!$A119-'New Data'!$A118)</f>
        <v>0</v>
      </c>
      <c r="E119" s="178">
        <f>('New Data'!E119-'New Data'!E118)/('New Data'!$A119-'New Data'!$A118)</f>
        <v>0</v>
      </c>
      <c r="F119" s="178">
        <f>('New Data'!F119-'New Data'!F118)/('New Data'!$A119-'New Data'!$A118)</f>
        <v>0.11764705882352941</v>
      </c>
      <c r="G119" s="178">
        <f>('New Data'!X119-'New Data'!X118)/('New Data'!$A119-'New Data'!$A118)</f>
        <v>34.075239398084818</v>
      </c>
      <c r="H119" s="178">
        <f>('New Data'!H119-'New Data'!H118)/('New Data'!$A119-'New Data'!$A118)</f>
        <v>0</v>
      </c>
      <c r="I119" s="178">
        <f>('New Data'!I119-'New Data'!I118)/('New Data'!$A119-'New Data'!$A118)</f>
        <v>0</v>
      </c>
      <c r="J119" s="178">
        <f>('New Data'!J119-'New Data'!J118)/('New Data'!$A119-'New Data'!$A118)</f>
        <v>2.8043775649794802</v>
      </c>
      <c r="K119" s="178">
        <f>('New Data'!K119-'New Data'!K118)/('New Data'!$A119-'New Data'!$A118)</f>
        <v>0</v>
      </c>
      <c r="L119" s="178">
        <f>('New Data'!L119-'New Data'!L118)/('New Data'!$A119-'New Data'!$A118)</f>
        <v>9.7564979480164151</v>
      </c>
      <c r="M119" s="178">
        <f>('New Data'!M119-'New Data'!M118)/('New Data'!$A119-'New Data'!$A118)</f>
        <v>22.744186046511629</v>
      </c>
      <c r="N119" s="178">
        <f>('New Data'!N119-'New Data'!N118)/('New Data'!$A119-'New Data'!$A118)</f>
        <v>22.201094391244869</v>
      </c>
      <c r="O119" s="178">
        <f>('New Data'!O119-'New Data'!O118)/('New Data'!$A119-'New Data'!$A118)</f>
        <v>9.3912448700410405</v>
      </c>
      <c r="P119" s="178">
        <f>('New Data'!P119-'New Data'!P118)/('New Data'!$A119-'New Data'!$A118)</f>
        <v>0</v>
      </c>
      <c r="Q119" s="178">
        <f>('New Data'!Q119-'New Data'!Q118)/('New Data'!$A119-'New Data'!$A118)</f>
        <v>0</v>
      </c>
      <c r="R119" s="178">
        <f>('New Data'!R119-'New Data'!R118)/('New Data'!$A119-'New Data'!$A118)</f>
        <v>0</v>
      </c>
      <c r="S119" s="178">
        <f>('New Data'!S119-'New Data'!S118)/('New Data'!$A119-'New Data'!$A118)</f>
        <v>0</v>
      </c>
      <c r="T119" s="178">
        <f>('New Data'!T119-'New Data'!T118)/('New Data'!$A119-'New Data'!$A118)</f>
        <v>0</v>
      </c>
      <c r="U119" s="178">
        <f>('New Data'!U119-'New Data'!U118)/('New Data'!$A119-'New Data'!$A118)</f>
        <v>0</v>
      </c>
      <c r="V119" s="178">
        <f>('New Data'!V119-'New Data'!V118)/('New Data'!$A119-'New Data'!$A118)</f>
        <v>0</v>
      </c>
      <c r="W119" s="178">
        <f>('New Data'!W119-'New Data'!W118)/('New Data'!$A119-'New Data'!$A118)</f>
        <v>0</v>
      </c>
      <c r="X119" s="178">
        <f>('New Data'!X119-'New Data'!X118)/('New Data'!$A119-'New Data'!$A118)</f>
        <v>34.075239398084818</v>
      </c>
      <c r="Y119" s="178">
        <f>('New Data'!Y119-'New Data'!Y118)/('New Data'!$A119-'New Data'!$A118)</f>
        <v>7.9589603283173735</v>
      </c>
      <c r="Z119" s="178">
        <f>('New Data'!Z119-'New Data'!Z118)/('New Data'!$A119-'New Data'!$A118)</f>
        <v>0</v>
      </c>
      <c r="AA119" s="178">
        <f>('New Data'!AA119-'New Data'!AA118)/('New Data'!$A119-'New Data'!$A118)</f>
        <v>16.362517099863201</v>
      </c>
      <c r="AB119" s="178">
        <f>('New Data'!AB119-'New Data'!AB118)/('New Data'!$A119-'New Data'!$A118)</f>
        <v>0</v>
      </c>
      <c r="AD119" s="178">
        <f>('New Data'!AE119-'New Data'!AE118)/('New Data'!$A119-'New Data'!$A118)</f>
        <v>0</v>
      </c>
      <c r="AE119" s="178">
        <f>('New Data'!AF119-'New Data'!AF118)/('New Data'!$A119-'New Data'!$A118)</f>
        <v>0</v>
      </c>
      <c r="AF119" s="178">
        <f t="shared" si="3"/>
        <v>166.32558139534882</v>
      </c>
    </row>
    <row r="120" spans="1:32" x14ac:dyDescent="0.3">
      <c r="A120" s="112">
        <f>'New Data'!A120</f>
        <v>45775</v>
      </c>
      <c r="B120" s="178">
        <f>('New Data'!B120-'New Data'!B119)/('New Data'!$A120-'New Data'!$A119)</f>
        <v>-10.525377229080933</v>
      </c>
      <c r="C120" s="178">
        <f>('New Data'!C120-'New Data'!C119)/('New Data'!$A120-'New Data'!$A119)</f>
        <v>0</v>
      </c>
      <c r="D120" s="178">
        <f>('New Data'!D120-'New Data'!D119)/('New Data'!$A120-'New Data'!$A119)</f>
        <v>0</v>
      </c>
      <c r="E120" s="178">
        <f>('New Data'!E120-'New Data'!E119)/('New Data'!$A120-'New Data'!$A119)</f>
        <v>0</v>
      </c>
      <c r="F120" s="178">
        <f>('New Data'!F120-'New Data'!F119)/('New Data'!$A120-'New Data'!$A119)</f>
        <v>-2.4691358024691357E-2</v>
      </c>
      <c r="G120" s="178">
        <f>('New Data'!X120-'New Data'!X119)/('New Data'!$A120-'New Data'!$A119)</f>
        <v>-30.796982167352539</v>
      </c>
      <c r="H120" s="178">
        <f>('New Data'!H120-'New Data'!H119)/('New Data'!$A120-'New Data'!$A119)</f>
        <v>0</v>
      </c>
      <c r="I120" s="178">
        <f>('New Data'!I120-'New Data'!I119)/('New Data'!$A120-'New Data'!$A119)</f>
        <v>0</v>
      </c>
      <c r="J120" s="178">
        <f>('New Data'!J120-'New Data'!J119)/('New Data'!$A120-'New Data'!$A119)</f>
        <v>-0.1467764060356653</v>
      </c>
      <c r="K120" s="178">
        <f>('New Data'!K120-'New Data'!K119)/('New Data'!$A120-'New Data'!$A119)</f>
        <v>0</v>
      </c>
      <c r="L120" s="178">
        <f>('New Data'!L120-'New Data'!L119)/('New Data'!$A120-'New Data'!$A119)</f>
        <v>-8.4718792866941008</v>
      </c>
      <c r="M120" s="178">
        <f>('New Data'!M120-'New Data'!M119)/('New Data'!$A120-'New Data'!$A119)</f>
        <v>-22.861454046639231</v>
      </c>
      <c r="N120" s="178">
        <f>('New Data'!N120-'New Data'!N119)/('New Data'!$A120-'New Data'!$A119)</f>
        <v>-21.027434842249658</v>
      </c>
      <c r="O120" s="178">
        <f>('New Data'!O120-'New Data'!O119)/('New Data'!$A120-'New Data'!$A119)</f>
        <v>-4.6790123456790127</v>
      </c>
      <c r="P120" s="178">
        <f>('New Data'!P120-'New Data'!P119)/('New Data'!$A120-'New Data'!$A119)</f>
        <v>0</v>
      </c>
      <c r="Q120" s="178">
        <f>('New Data'!Q120-'New Data'!Q119)/('New Data'!$A120-'New Data'!$A119)</f>
        <v>0</v>
      </c>
      <c r="R120" s="178">
        <f>('New Data'!R120-'New Data'!R119)/('New Data'!$A120-'New Data'!$A119)</f>
        <v>0</v>
      </c>
      <c r="S120" s="178">
        <f>('New Data'!S120-'New Data'!S119)/('New Data'!$A120-'New Data'!$A119)</f>
        <v>0</v>
      </c>
      <c r="T120" s="178">
        <f>('New Data'!T120-'New Data'!T119)/('New Data'!$A120-'New Data'!$A119)</f>
        <v>0</v>
      </c>
      <c r="U120" s="178">
        <f>('New Data'!U120-'New Data'!U119)/('New Data'!$A120-'New Data'!$A119)</f>
        <v>0</v>
      </c>
      <c r="V120" s="178">
        <f>('New Data'!V120-'New Data'!V119)/('New Data'!$A120-'New Data'!$A119)</f>
        <v>0</v>
      </c>
      <c r="W120" s="178">
        <f>('New Data'!W120-'New Data'!W119)/('New Data'!$A120-'New Data'!$A119)</f>
        <v>0</v>
      </c>
      <c r="X120" s="178">
        <f>('New Data'!X120-'New Data'!X119)/('New Data'!$A120-'New Data'!$A119)</f>
        <v>-30.796982167352539</v>
      </c>
      <c r="Y120" s="178">
        <f>('New Data'!Y120-'New Data'!Y119)/('New Data'!$A120-'New Data'!$A119)</f>
        <v>-6.9492455418381347</v>
      </c>
      <c r="Z120" s="178">
        <f>('New Data'!Z120-'New Data'!Z119)/('New Data'!$A120-'New Data'!$A119)</f>
        <v>0</v>
      </c>
      <c r="AA120" s="178">
        <f>('New Data'!AA120-'New Data'!AA119)/('New Data'!$A120-'New Data'!$A119)</f>
        <v>-14.735253772290809</v>
      </c>
      <c r="AB120" s="178">
        <f>('New Data'!AB120-'New Data'!AB119)/('New Data'!$A120-'New Data'!$A119)</f>
        <v>0</v>
      </c>
      <c r="AD120" s="178">
        <f>('New Data'!AE120-'New Data'!AE119)/('New Data'!$A120-'New Data'!$A119)</f>
        <v>0</v>
      </c>
      <c r="AE120" s="178">
        <f>('New Data'!AF120-'New Data'!AF119)/('New Data'!$A120-'New Data'!$A119)</f>
        <v>0</v>
      </c>
      <c r="AF120" s="178">
        <f t="shared" si="3"/>
        <v>-151.01508916323732</v>
      </c>
    </row>
    <row r="121" spans="1:32" x14ac:dyDescent="0.3">
      <c r="A121" s="112">
        <f>'New Data'!A121</f>
        <v>45776</v>
      </c>
      <c r="B121" s="178">
        <f>('New Data'!B121-'New Data'!B120)/('New Data'!$A121-'New Data'!$A120)</f>
        <v>5470</v>
      </c>
      <c r="C121" s="178">
        <f>('New Data'!C121-'New Data'!C120)/('New Data'!$A121-'New Data'!$A120)</f>
        <v>0</v>
      </c>
      <c r="D121" s="178">
        <f>('New Data'!D121-'New Data'!D120)/('New Data'!$A121-'New Data'!$A120)</f>
        <v>0</v>
      </c>
      <c r="E121" s="178">
        <f>('New Data'!E121-'New Data'!E120)/('New Data'!$A121-'New Data'!$A120)</f>
        <v>0</v>
      </c>
      <c r="F121" s="178">
        <f>('New Data'!F121-'New Data'!F120)/('New Data'!$A121-'New Data'!$A120)</f>
        <v>41</v>
      </c>
      <c r="G121" s="178">
        <f>('New Data'!X121-'New Data'!X120)/('New Data'!$A121-'New Data'!$A120)</f>
        <v>22363</v>
      </c>
      <c r="H121" s="178">
        <f>('New Data'!H121-'New Data'!H120)/('New Data'!$A121-'New Data'!$A120)</f>
        <v>0</v>
      </c>
      <c r="I121" s="178">
        <f>('New Data'!I121-'New Data'!I120)/('New Data'!$A121-'New Data'!$A120)</f>
        <v>0</v>
      </c>
      <c r="J121" s="178">
        <f>('New Data'!J121-'New Data'!J120)/('New Data'!$A121-'New Data'!$A120)</f>
        <v>1467</v>
      </c>
      <c r="K121" s="178">
        <f>('New Data'!K121-'New Data'!K120)/('New Data'!$A121-'New Data'!$A120)</f>
        <v>1805</v>
      </c>
      <c r="L121" s="178">
        <f>('New Data'!L121-'New Data'!L120)/('New Data'!$A121-'New Data'!$A120)</f>
        <v>12114</v>
      </c>
      <c r="M121" s="178">
        <f>('New Data'!M121-'New Data'!M120)/('New Data'!$A121-'New Data'!$A120)</f>
        <v>14692</v>
      </c>
      <c r="N121" s="178">
        <f>('New Data'!N121-'New Data'!N120)/('New Data'!$A121-'New Data'!$A120)</f>
        <v>14815</v>
      </c>
      <c r="O121" s="178">
        <f>('New Data'!O121-'New Data'!O120)/('New Data'!$A121-'New Data'!$A120)</f>
        <v>4102</v>
      </c>
      <c r="P121" s="178">
        <f>('New Data'!P121-'New Data'!P120)/('New Data'!$A121-'New Data'!$A120)</f>
        <v>0</v>
      </c>
      <c r="Q121" s="178">
        <f>('New Data'!Q121-'New Data'!Q120)/('New Data'!$A121-'New Data'!$A120)</f>
        <v>0</v>
      </c>
      <c r="R121" s="178">
        <f>('New Data'!R121-'New Data'!R120)/('New Data'!$A121-'New Data'!$A120)</f>
        <v>0</v>
      </c>
      <c r="S121" s="178">
        <f>('New Data'!S121-'New Data'!S120)/('New Data'!$A121-'New Data'!$A120)</f>
        <v>0</v>
      </c>
      <c r="T121" s="178">
        <f>('New Data'!T121-'New Data'!T120)/('New Data'!$A121-'New Data'!$A120)</f>
        <v>0</v>
      </c>
      <c r="U121" s="178">
        <f>('New Data'!U121-'New Data'!U120)/('New Data'!$A121-'New Data'!$A120)</f>
        <v>0</v>
      </c>
      <c r="V121" s="178">
        <f>('New Data'!V121-'New Data'!V120)/('New Data'!$A121-'New Data'!$A120)</f>
        <v>0</v>
      </c>
      <c r="W121" s="178">
        <f>('New Data'!W121-'New Data'!W120)/('New Data'!$A121-'New Data'!$A120)</f>
        <v>0</v>
      </c>
      <c r="X121" s="178">
        <f>('New Data'!X121-'New Data'!X120)/('New Data'!$A121-'New Data'!$A120)</f>
        <v>22363</v>
      </c>
      <c r="Y121" s="178">
        <f>('New Data'!Y121-'New Data'!Y120)/('New Data'!$A121-'New Data'!$A120)</f>
        <v>4946</v>
      </c>
      <c r="Z121" s="178">
        <f>('New Data'!Z121-'New Data'!Z120)/('New Data'!$A121-'New Data'!$A120)</f>
        <v>0</v>
      </c>
      <c r="AA121" s="178">
        <f>('New Data'!AA121-'New Data'!AA120)/('New Data'!$A121-'New Data'!$A120)</f>
        <v>10351</v>
      </c>
      <c r="AB121" s="178">
        <f>('New Data'!AB121-'New Data'!AB120)/('New Data'!$A121-'New Data'!$A120)</f>
        <v>0</v>
      </c>
      <c r="AD121" s="178">
        <f>('New Data'!AE121-'New Data'!AE120)/('New Data'!$A121-'New Data'!$A120)</f>
        <v>0</v>
      </c>
      <c r="AE121" s="178">
        <f>('New Data'!AF121-'New Data'!AF120)/('New Data'!$A121-'New Data'!$A120)</f>
        <v>0</v>
      </c>
      <c r="AF121" s="178">
        <f t="shared" si="3"/>
        <v>114529</v>
      </c>
    </row>
    <row r="122" spans="1:32" x14ac:dyDescent="0.3">
      <c r="A122" s="112">
        <f>'New Data'!A122</f>
        <v>45777</v>
      </c>
      <c r="B122" s="178">
        <f>('New Data'!B122-'New Data'!B121)/('New Data'!$A122-'New Data'!$A121)</f>
        <v>3296</v>
      </c>
      <c r="C122" s="178">
        <f>('New Data'!C122-'New Data'!C121)/('New Data'!$A122-'New Data'!$A121)</f>
        <v>0</v>
      </c>
      <c r="D122" s="178">
        <f>('New Data'!D122-'New Data'!D121)/('New Data'!$A122-'New Data'!$A121)</f>
        <v>0</v>
      </c>
      <c r="E122" s="178">
        <f>('New Data'!E122-'New Data'!E121)/('New Data'!$A122-'New Data'!$A121)</f>
        <v>0</v>
      </c>
      <c r="F122" s="178">
        <v>0</v>
      </c>
      <c r="G122" s="178">
        <f>('New Data'!X122-'New Data'!X121)/('New Data'!$A122-'New Data'!$A121)</f>
        <v>8848</v>
      </c>
      <c r="H122" s="178">
        <f>('New Data'!H122-'New Data'!H121)/('New Data'!$A122-'New Data'!$A121)</f>
        <v>0</v>
      </c>
      <c r="I122" s="178">
        <f>('New Data'!I122-'New Data'!I121)/('New Data'!$A122-'New Data'!$A121)</f>
        <v>0</v>
      </c>
      <c r="J122" s="178">
        <f>('New Data'!J122-'New Data'!J121)/('New Data'!$A122-'New Data'!$A121)</f>
        <v>2138</v>
      </c>
      <c r="K122" s="178">
        <f>('New Data'!K122-'New Data'!K121)/('New Data'!$A122-'New Data'!$A121)</f>
        <v>14131</v>
      </c>
      <c r="L122" s="178">
        <f>('New Data'!L122-'New Data'!L121)/('New Data'!$A122-'New Data'!$A121)</f>
        <v>2497</v>
      </c>
      <c r="M122" s="178">
        <f>('New Data'!M122-'New Data'!M121)/('New Data'!$A122-'New Data'!$A121)</f>
        <v>15552</v>
      </c>
      <c r="N122" s="178">
        <f>('New Data'!N122-'New Data'!N121)/('New Data'!$A122-'New Data'!$A121)</f>
        <v>13815</v>
      </c>
      <c r="O122" s="178">
        <f>('New Data'!O122-'New Data'!O121)/('New Data'!$A122-'New Data'!$A121)</f>
        <v>4031</v>
      </c>
      <c r="P122" s="178">
        <f>('New Data'!P122-'New Data'!P121)/('New Data'!$A122-'New Data'!$A121)</f>
        <v>0</v>
      </c>
      <c r="Q122" s="178">
        <f>('New Data'!Q122-'New Data'!Q121)/('New Data'!$A122-'New Data'!$A121)</f>
        <v>0</v>
      </c>
      <c r="R122" s="178">
        <f>('New Data'!R122-'New Data'!R121)/('New Data'!$A122-'New Data'!$A121)</f>
        <v>0</v>
      </c>
      <c r="S122" s="178">
        <f>('New Data'!S122-'New Data'!S121)/('New Data'!$A122-'New Data'!$A121)</f>
        <v>0</v>
      </c>
      <c r="T122" s="178">
        <f>('New Data'!T122-'New Data'!T121)/('New Data'!$A122-'New Data'!$A121)</f>
        <v>0</v>
      </c>
      <c r="U122" s="178">
        <f>('New Data'!U122-'New Data'!U121)/('New Data'!$A122-'New Data'!$A121)</f>
        <v>0</v>
      </c>
      <c r="V122" s="178">
        <f>('New Data'!V122-'New Data'!V121)/('New Data'!$A122-'New Data'!$A121)</f>
        <v>0</v>
      </c>
      <c r="W122" s="178">
        <f>('New Data'!W122-'New Data'!W121)/('New Data'!$A122-'New Data'!$A121)</f>
        <v>1124</v>
      </c>
      <c r="X122" s="178">
        <f>('New Data'!X122-'New Data'!X121)/('New Data'!$A122-'New Data'!$A121)</f>
        <v>8848</v>
      </c>
      <c r="Y122" s="178">
        <f>('New Data'!Y122-'New Data'!Y121)/('New Data'!$A122-'New Data'!$A121)</f>
        <v>4757</v>
      </c>
      <c r="Z122" s="178">
        <f>('New Data'!Z122-'New Data'!Z121)/('New Data'!$A122-'New Data'!$A121)</f>
        <v>47767</v>
      </c>
      <c r="AA122" s="178">
        <f>('New Data'!AA122-'New Data'!AA121)/('New Data'!$A122-'New Data'!$A121)</f>
        <v>4417</v>
      </c>
      <c r="AB122" s="178">
        <f>('New Data'!AB122-'New Data'!AB121)/('New Data'!$A122-'New Data'!$A121)</f>
        <v>0</v>
      </c>
      <c r="AD122" s="178">
        <f>('New Data'!AE122-'New Data'!AE121)/('New Data'!$A122-'New Data'!$A121)</f>
        <v>0</v>
      </c>
      <c r="AE122" s="178">
        <f>('New Data'!AF122-'New Data'!AF121)/('New Data'!$A122-'New Data'!$A121)</f>
        <v>0</v>
      </c>
      <c r="AF122" s="178">
        <f t="shared" si="3"/>
        <v>131221</v>
      </c>
    </row>
    <row r="123" spans="1:32" x14ac:dyDescent="0.3">
      <c r="A123" s="112">
        <f>'New Data'!A123</f>
        <v>45785</v>
      </c>
      <c r="B123" s="178">
        <f>('New Data'!B123-'New Data'!B122)/('New Data'!$A123-'New Data'!$A122)</f>
        <v>7126.5</v>
      </c>
      <c r="C123" s="178">
        <f>('New Data'!C123-'New Data'!C122)/('New Data'!$A123-'New Data'!$A122)</f>
        <v>0</v>
      </c>
      <c r="D123" s="178">
        <f>('New Data'!D123-'New Data'!D122)/('New Data'!$A123-'New Data'!$A122)</f>
        <v>0</v>
      </c>
      <c r="E123" s="178">
        <f>('New Data'!E123-'New Data'!E122)/('New Data'!$A123-'New Data'!$A122)</f>
        <v>0</v>
      </c>
      <c r="F123" s="178">
        <v>1</v>
      </c>
      <c r="G123" s="178">
        <f>('New Data'!X123-'New Data'!X122)/('New Data'!$A123-'New Data'!$A122)</f>
        <v>23054.625</v>
      </c>
      <c r="H123" s="178">
        <f>('New Data'!H123-'New Data'!H122)/('New Data'!$A123-'New Data'!$A122)</f>
        <v>0</v>
      </c>
      <c r="I123" s="178">
        <f>('New Data'!I123-'New Data'!I122)/('New Data'!$A123-'New Data'!$A122)</f>
        <v>0</v>
      </c>
      <c r="J123" s="178">
        <f>('New Data'!J123-'New Data'!J122)/('New Data'!$A123-'New Data'!$A122)</f>
        <v>-80084.75</v>
      </c>
      <c r="K123" s="178">
        <f>('New Data'!K123-'New Data'!K122)/('New Data'!$A123-'New Data'!$A122)</f>
        <v>13399</v>
      </c>
      <c r="L123" s="178">
        <f>('New Data'!L123-'New Data'!L122)/('New Data'!$A123-'New Data'!$A122)</f>
        <v>8243.5</v>
      </c>
      <c r="M123" s="178">
        <f>('New Data'!M123-'New Data'!M122)/('New Data'!$A123-'New Data'!$A122)</f>
        <v>14386.375</v>
      </c>
      <c r="N123" s="178">
        <f>('New Data'!N123-'New Data'!N122)/('New Data'!$A123-'New Data'!$A122)</f>
        <v>14241</v>
      </c>
      <c r="O123" s="178">
        <f>('New Data'!O123-'New Data'!O122)/('New Data'!$A123-'New Data'!$A122)</f>
        <v>3610.375</v>
      </c>
      <c r="P123" s="178">
        <f>('New Data'!P123-'New Data'!P122)/('New Data'!$A123-'New Data'!$A122)</f>
        <v>0</v>
      </c>
      <c r="Q123" s="178">
        <f>('New Data'!Q123-'New Data'!Q122)/('New Data'!$A123-'New Data'!$A122)</f>
        <v>0</v>
      </c>
      <c r="R123" s="178">
        <f>('New Data'!R123-'New Data'!R122)/('New Data'!$A123-'New Data'!$A122)</f>
        <v>0</v>
      </c>
      <c r="S123" s="178">
        <f>('New Data'!S123-'New Data'!S122)/('New Data'!$A123-'New Data'!$A122)</f>
        <v>0</v>
      </c>
      <c r="T123" s="178">
        <f>('New Data'!T123-'New Data'!T122)/('New Data'!$A123-'New Data'!$A122)</f>
        <v>0</v>
      </c>
      <c r="U123" s="178">
        <f>('New Data'!U123-'New Data'!U122)/('New Data'!$A123-'New Data'!$A122)</f>
        <v>0</v>
      </c>
      <c r="V123" s="178">
        <f>('New Data'!V123-'New Data'!V122)/('New Data'!$A123-'New Data'!$A122)</f>
        <v>0</v>
      </c>
      <c r="W123" s="178">
        <f>('New Data'!W123-'New Data'!W122)/('New Data'!$A123-'New Data'!$A122)</f>
        <v>-140.5</v>
      </c>
      <c r="X123" s="178">
        <f>('New Data'!X123-'New Data'!X122)/('New Data'!$A123-'New Data'!$A122)</f>
        <v>23054.625</v>
      </c>
      <c r="Y123" s="178">
        <f>('New Data'!Y123-'New Data'!Y122)/('New Data'!$A123-'New Data'!$A122)</f>
        <v>4603.875</v>
      </c>
      <c r="Z123" s="178">
        <f>('New Data'!Z123-'New Data'!Z122)/('New Data'!$A123-'New Data'!$A122)</f>
        <v>18902</v>
      </c>
      <c r="AA123" s="178">
        <f>('New Data'!AA123-'New Data'!AA122)/('New Data'!$A123-'New Data'!$A122)</f>
        <v>-1890.375</v>
      </c>
      <c r="AB123" s="178">
        <f>('New Data'!AB123-'New Data'!AB122)/('New Data'!$A123-'New Data'!$A122)</f>
        <v>0</v>
      </c>
      <c r="AD123" s="178">
        <f>('New Data'!AE123-'New Data'!AE122)/('New Data'!$A123-'New Data'!$A122)</f>
        <v>0</v>
      </c>
      <c r="AE123" s="178">
        <f>('New Data'!AF123-'New Data'!AF122)/('New Data'!$A123-'New Data'!$A122)</f>
        <v>0</v>
      </c>
      <c r="AF123" s="178">
        <f t="shared" si="3"/>
        <v>48507.25</v>
      </c>
    </row>
    <row r="124" spans="1:32" x14ac:dyDescent="0.3">
      <c r="A124" s="112">
        <f>'New Data'!A124</f>
        <v>45787</v>
      </c>
      <c r="B124" s="178">
        <f>('New Data'!B124-'New Data'!B123)/('New Data'!$A124-'New Data'!$A123)</f>
        <v>11469</v>
      </c>
      <c r="C124" s="178">
        <f>('New Data'!C124-'New Data'!C123)/('New Data'!$A124-'New Data'!$A123)</f>
        <v>0</v>
      </c>
      <c r="D124" s="178">
        <f>('New Data'!D124-'New Data'!D123)/('New Data'!$A124-'New Data'!$A123)</f>
        <v>0</v>
      </c>
      <c r="E124" s="178">
        <f>('New Data'!E124-'New Data'!E123)/('New Data'!$A124-'New Data'!$A123)</f>
        <v>0</v>
      </c>
      <c r="F124" s="178">
        <v>2</v>
      </c>
      <c r="G124" s="178">
        <f>('New Data'!X124-'New Data'!X123)/('New Data'!$A124-'New Data'!$A123)</f>
        <v>23321.5</v>
      </c>
      <c r="H124" s="178">
        <f>('New Data'!H124-'New Data'!H123)/('New Data'!$A124-'New Data'!$A123)</f>
        <v>0</v>
      </c>
      <c r="I124" s="178">
        <f>('New Data'!I124-'New Data'!I123)/('New Data'!$A124-'New Data'!$A123)</f>
        <v>0</v>
      </c>
      <c r="J124" s="178">
        <f>('New Data'!J124-'New Data'!J123)/('New Data'!$A124-'New Data'!$A123)</f>
        <v>0</v>
      </c>
      <c r="K124" s="178">
        <f>('New Data'!K124-'New Data'!K123)/('New Data'!$A124-'New Data'!$A123)</f>
        <v>15321.5</v>
      </c>
      <c r="L124" s="178">
        <f>('New Data'!L124-'New Data'!L123)/('New Data'!$A124-'New Data'!$A123)</f>
        <v>8313.5</v>
      </c>
      <c r="M124" s="178">
        <f>('New Data'!M124-'New Data'!M123)/('New Data'!$A124-'New Data'!$A123)</f>
        <v>16317</v>
      </c>
      <c r="N124" s="178">
        <f>('New Data'!N124-'New Data'!N123)/('New Data'!$A124-'New Data'!$A123)</f>
        <v>14986</v>
      </c>
      <c r="O124" s="178">
        <f>('New Data'!O124-'New Data'!O123)/('New Data'!$A124-'New Data'!$A123)</f>
        <v>3479</v>
      </c>
      <c r="P124" s="178">
        <f>('New Data'!P124-'New Data'!P123)/('New Data'!$A124-'New Data'!$A123)</f>
        <v>0</v>
      </c>
      <c r="Q124" s="178">
        <f>('New Data'!Q124-'New Data'!Q123)/('New Data'!$A124-'New Data'!$A123)</f>
        <v>0</v>
      </c>
      <c r="R124" s="178">
        <f>('New Data'!R124-'New Data'!R123)/('New Data'!$A124-'New Data'!$A123)</f>
        <v>0</v>
      </c>
      <c r="S124" s="178">
        <f>('New Data'!S124-'New Data'!S123)/('New Data'!$A124-'New Data'!$A123)</f>
        <v>0</v>
      </c>
      <c r="T124" s="178">
        <f>('New Data'!T124-'New Data'!T123)/('New Data'!$A124-'New Data'!$A123)</f>
        <v>0</v>
      </c>
      <c r="U124" s="178">
        <f>('New Data'!U124-'New Data'!U123)/('New Data'!$A124-'New Data'!$A123)</f>
        <v>0</v>
      </c>
      <c r="V124" s="178">
        <f>('New Data'!V124-'New Data'!V123)/('New Data'!$A124-'New Data'!$A123)</f>
        <v>0</v>
      </c>
      <c r="W124" s="178">
        <f>('New Data'!W124-'New Data'!W123)/('New Data'!$A124-'New Data'!$A123)</f>
        <v>0</v>
      </c>
      <c r="X124" s="178">
        <f>('New Data'!X124-'New Data'!X123)/('New Data'!$A124-'New Data'!$A123)</f>
        <v>23321.5</v>
      </c>
      <c r="Y124" s="178">
        <f>('New Data'!Y124-'New Data'!Y123)/('New Data'!$A124-'New Data'!$A123)</f>
        <v>4629</v>
      </c>
      <c r="Z124" s="178">
        <f>('New Data'!Z124-'New Data'!Z123)/('New Data'!$A124-'New Data'!$A123)</f>
        <v>14037</v>
      </c>
      <c r="AA124" s="178">
        <f>('New Data'!AA124-'New Data'!AA123)/('New Data'!$A124-'New Data'!$A123)</f>
        <v>9332.5</v>
      </c>
      <c r="AB124" s="178">
        <f>('New Data'!AB124-'New Data'!AB123)/('New Data'!$A124-'New Data'!$A123)</f>
        <v>0</v>
      </c>
      <c r="AD124" s="178">
        <f>('New Data'!AE124-'New Data'!AE123)/('New Data'!$A124-'New Data'!$A123)</f>
        <v>0</v>
      </c>
      <c r="AE124" s="178">
        <f>('New Data'!AF124-'New Data'!AF123)/('New Data'!$A124-'New Data'!$A123)</f>
        <v>0</v>
      </c>
      <c r="AF124" s="178">
        <f t="shared" si="3"/>
        <v>144529.5</v>
      </c>
    </row>
    <row r="125" spans="1:32" x14ac:dyDescent="0.3">
      <c r="A125" s="112">
        <f>'New Data'!A125</f>
        <v>0</v>
      </c>
      <c r="B125" s="178">
        <f>('New Data'!B125-'New Data'!B124)/('New Data'!$A125-'New Data'!$A124)</f>
        <v>211.03278223076418</v>
      </c>
      <c r="C125" s="178">
        <f>('New Data'!C125-'New Data'!C124)/('New Data'!$A125-'New Data'!$A124)</f>
        <v>0</v>
      </c>
      <c r="D125" s="178">
        <f>('New Data'!D125-'New Data'!D124)/('New Data'!$A125-'New Data'!$A124)</f>
        <v>0</v>
      </c>
      <c r="E125" s="178">
        <f>('New Data'!E125-'New Data'!E124)/('New Data'!$A125-'New Data'!$A124)</f>
        <v>0</v>
      </c>
      <c r="F125" s="178">
        <v>3</v>
      </c>
      <c r="G125" s="178">
        <f>('New Data'!X125-'New Data'!X124)/('New Data'!$A125-'New Data'!$A124)</f>
        <v>25.569397427217332</v>
      </c>
      <c r="H125" s="178">
        <f>('New Data'!H125-'New Data'!H124)/('New Data'!$A125-'New Data'!$A124)</f>
        <v>0</v>
      </c>
      <c r="I125" s="178">
        <f>('New Data'!I125-'New Data'!I124)/('New Data'!$A125-'New Data'!$A124)</f>
        <v>0</v>
      </c>
      <c r="J125" s="178">
        <f>('New Data'!J125-'New Data'!J124)/('New Data'!$A125-'New Data'!$A124)</f>
        <v>0</v>
      </c>
      <c r="K125" s="178">
        <f>('New Data'!K125-'New Data'!K124)/('New Data'!$A125-'New Data'!$A124)</f>
        <v>33.001572498744189</v>
      </c>
      <c r="L125" s="178">
        <f>('New Data'!L125-'New Data'!L124)/('New Data'!$A125-'New Data'!$A124)</f>
        <v>48.772075043134514</v>
      </c>
      <c r="M125" s="178">
        <f>('New Data'!M125-'New Data'!M124)/('New Data'!$A125-'New Data'!$A124)</f>
        <v>53.769279489811517</v>
      </c>
      <c r="N125" s="178">
        <f>('New Data'!N125-'New Data'!N124)/('New Data'!$A125-'New Data'!$A124)</f>
        <v>49.056282350885624</v>
      </c>
      <c r="O125" s="178">
        <f>('New Data'!O125-'New Data'!O124)/('New Data'!$A125-'New Data'!$A124)</f>
        <v>6.3226243256819625</v>
      </c>
      <c r="P125" s="178">
        <f>('New Data'!P125-'New Data'!P124)/('New Data'!$A125-'New Data'!$A124)</f>
        <v>0</v>
      </c>
      <c r="Q125" s="178">
        <f>('New Data'!Q125-'New Data'!Q124)/('New Data'!$A125-'New Data'!$A124)</f>
        <v>0</v>
      </c>
      <c r="R125" s="178">
        <f>('New Data'!R125-'New Data'!R124)/('New Data'!$A125-'New Data'!$A124)</f>
        <v>0</v>
      </c>
      <c r="S125" s="178">
        <f>('New Data'!S125-'New Data'!S124)/('New Data'!$A125-'New Data'!$A124)</f>
        <v>0</v>
      </c>
      <c r="T125" s="178">
        <f>('New Data'!T125-'New Data'!T124)/('New Data'!$A125-'New Data'!$A124)</f>
        <v>0</v>
      </c>
      <c r="U125" s="178">
        <f>('New Data'!U125-'New Data'!U124)/('New Data'!$A125-'New Data'!$A124)</f>
        <v>0</v>
      </c>
      <c r="V125" s="178">
        <f>('New Data'!V125-'New Data'!V124)/('New Data'!$A125-'New Data'!$A124)</f>
        <v>0</v>
      </c>
      <c r="W125" s="178">
        <f>('New Data'!W125-'New Data'!W124)/('New Data'!$A125-'New Data'!$A124)</f>
        <v>0</v>
      </c>
      <c r="X125" s="178">
        <f>('New Data'!X125-'New Data'!X124)/('New Data'!$A125-'New Data'!$A124)</f>
        <v>25.569397427217332</v>
      </c>
      <c r="Y125" s="178">
        <f>('New Data'!Y125-'New Data'!Y124)/('New Data'!$A125-'New Data'!$A124)</f>
        <v>1.6169873544892654</v>
      </c>
      <c r="Z125" s="178">
        <f>('New Data'!Z125-'New Data'!Z124)/('New Data'!$A125-'New Data'!$A124)</f>
        <v>4.9589839910891742</v>
      </c>
      <c r="AA125" s="178">
        <f>('New Data'!AA125-'New Data'!AA124)/('New Data'!$A125-'New Data'!$A124)</f>
        <v>1.7709611898573832</v>
      </c>
      <c r="AB125" s="178">
        <f>('New Data'!AB125-'New Data'!AB124)/('New Data'!$A125-'New Data'!$A124)</f>
        <v>0</v>
      </c>
      <c r="AD125" s="178">
        <f>('New Data'!AE125-'New Data'!AE124)/('New Data'!$A125-'New Data'!$A124)</f>
        <v>0</v>
      </c>
      <c r="AE125" s="178">
        <f>('New Data'!AF125-'New Data'!AF124)/('New Data'!$A125-'New Data'!$A124)</f>
        <v>0</v>
      </c>
      <c r="AF125" s="178">
        <f t="shared" si="3"/>
        <v>464.44034332889242</v>
      </c>
    </row>
    <row r="126" spans="1:32" x14ac:dyDescent="0.3">
      <c r="A126" s="112">
        <f>'New Data'!A126</f>
        <v>0</v>
      </c>
      <c r="B126" s="178" t="e">
        <f>('New Data'!B126-'New Data'!B125)/('New Data'!$A126-'New Data'!$A125)</f>
        <v>#DIV/0!</v>
      </c>
      <c r="C126" s="178" t="e">
        <f>('New Data'!C126-'New Data'!C125)/('New Data'!$A126-'New Data'!$A125)</f>
        <v>#DIV/0!</v>
      </c>
      <c r="D126" s="178" t="e">
        <f>('New Data'!D126-'New Data'!D125)/('New Data'!$A126-'New Data'!$A125)</f>
        <v>#DIV/0!</v>
      </c>
      <c r="E126" s="178" t="e">
        <f>('New Data'!E126-'New Data'!E125)/('New Data'!$A126-'New Data'!$A125)</f>
        <v>#DIV/0!</v>
      </c>
      <c r="F126" s="178">
        <v>4</v>
      </c>
      <c r="G126" s="178" t="e">
        <f>('New Data'!X126-'New Data'!X125)/('New Data'!$A126-'New Data'!$A125)</f>
        <v>#DIV/0!</v>
      </c>
      <c r="H126" s="178" t="e">
        <f>('New Data'!H126-'New Data'!H125)/('New Data'!$A126-'New Data'!$A125)</f>
        <v>#DIV/0!</v>
      </c>
      <c r="I126" s="178" t="e">
        <f>('New Data'!I126-'New Data'!I125)/('New Data'!$A126-'New Data'!$A125)</f>
        <v>#DIV/0!</v>
      </c>
      <c r="J126" s="178" t="e">
        <f>('New Data'!J126-'New Data'!J125)/('New Data'!$A126-'New Data'!$A125)</f>
        <v>#DIV/0!</v>
      </c>
      <c r="K126" s="178" t="e">
        <f>('New Data'!K126-'New Data'!K125)/('New Data'!$A126-'New Data'!$A125)</f>
        <v>#DIV/0!</v>
      </c>
      <c r="L126" s="178" t="e">
        <f>('New Data'!L126-'New Data'!L125)/('New Data'!$A126-'New Data'!$A125)</f>
        <v>#DIV/0!</v>
      </c>
      <c r="M126" s="178" t="e">
        <f>('New Data'!M126-'New Data'!M125)/('New Data'!$A126-'New Data'!$A125)</f>
        <v>#DIV/0!</v>
      </c>
      <c r="N126" s="178" t="e">
        <f>('New Data'!N126-'New Data'!N125)/('New Data'!$A126-'New Data'!$A125)</f>
        <v>#DIV/0!</v>
      </c>
      <c r="O126" s="178" t="e">
        <f>('New Data'!O126-'New Data'!O125)/('New Data'!$A126-'New Data'!$A125)</f>
        <v>#DIV/0!</v>
      </c>
      <c r="P126" s="178" t="e">
        <f>('New Data'!P126-'New Data'!P125)/('New Data'!$A126-'New Data'!$A125)</f>
        <v>#DIV/0!</v>
      </c>
      <c r="Q126" s="178" t="e">
        <f>('New Data'!Q126-'New Data'!Q125)/('New Data'!$A126-'New Data'!$A125)</f>
        <v>#DIV/0!</v>
      </c>
      <c r="R126" s="178" t="e">
        <f>('New Data'!R126-'New Data'!R125)/('New Data'!$A126-'New Data'!$A125)</f>
        <v>#DIV/0!</v>
      </c>
      <c r="S126" s="178" t="e">
        <f>('New Data'!S126-'New Data'!S125)/('New Data'!$A126-'New Data'!$A125)</f>
        <v>#DIV/0!</v>
      </c>
      <c r="T126" s="178" t="e">
        <f>('New Data'!T126-'New Data'!T125)/('New Data'!$A126-'New Data'!$A125)</f>
        <v>#DIV/0!</v>
      </c>
      <c r="U126" s="178" t="e">
        <f>('New Data'!U126-'New Data'!U125)/('New Data'!$A126-'New Data'!$A125)</f>
        <v>#DIV/0!</v>
      </c>
      <c r="V126" s="178" t="e">
        <f>('New Data'!V126-'New Data'!V125)/('New Data'!$A126-'New Data'!$A125)</f>
        <v>#DIV/0!</v>
      </c>
      <c r="W126" s="178" t="e">
        <f>('New Data'!W126-'New Data'!W125)/('New Data'!$A126-'New Data'!$A125)</f>
        <v>#DIV/0!</v>
      </c>
      <c r="X126" s="178" t="e">
        <f>('New Data'!X126-'New Data'!X125)/('New Data'!$A126-'New Data'!$A125)</f>
        <v>#DIV/0!</v>
      </c>
      <c r="Y126" s="178" t="e">
        <f>('New Data'!Y126-'New Data'!Y125)/('New Data'!$A126-'New Data'!$A125)</f>
        <v>#DIV/0!</v>
      </c>
      <c r="Z126" s="178" t="e">
        <f>('New Data'!Z126-'New Data'!Z125)/('New Data'!$A126-'New Data'!$A125)</f>
        <v>#DIV/0!</v>
      </c>
      <c r="AA126" s="178" t="e">
        <f>('New Data'!AA126-'New Data'!AA125)/('New Data'!$A126-'New Data'!$A125)</f>
        <v>#DIV/0!</v>
      </c>
      <c r="AB126" s="178" t="e">
        <f>('New Data'!AB126-'New Data'!AB125)/('New Data'!$A126-'New Data'!$A125)</f>
        <v>#DIV/0!</v>
      </c>
      <c r="AD126" s="178" t="e">
        <f>('New Data'!AE126-'New Data'!AE125)/('New Data'!$A126-'New Data'!$A125)</f>
        <v>#DIV/0!</v>
      </c>
      <c r="AE126" s="178" t="e">
        <f>('New Data'!AF126-'New Data'!AF125)/('New Data'!$A126-'New Data'!$A125)</f>
        <v>#DIV/0!</v>
      </c>
      <c r="AF126" s="178" t="e">
        <f t="shared" ref="AF126:AF148" si="4">SUM(B126:AD126)</f>
        <v>#DIV/0!</v>
      </c>
    </row>
    <row r="127" spans="1:32" x14ac:dyDescent="0.3">
      <c r="A127" s="112">
        <f>'New Data'!A127</f>
        <v>0</v>
      </c>
      <c r="B127" s="178" t="e">
        <f>('New Data'!B127-'New Data'!B126)/('New Data'!$A127-'New Data'!$A126)</f>
        <v>#DIV/0!</v>
      </c>
      <c r="C127" s="178" t="e">
        <f>('New Data'!C127-'New Data'!C126)/('New Data'!$A127-'New Data'!$A126)</f>
        <v>#DIV/0!</v>
      </c>
      <c r="D127" s="178" t="e">
        <f>('New Data'!D127-'New Data'!D126)/('New Data'!$A127-'New Data'!$A126)</f>
        <v>#DIV/0!</v>
      </c>
      <c r="E127" s="178" t="e">
        <f>('New Data'!E127-'New Data'!E126)/('New Data'!$A127-'New Data'!$A126)</f>
        <v>#DIV/0!</v>
      </c>
      <c r="F127" s="178">
        <v>5</v>
      </c>
      <c r="G127" s="178" t="e">
        <f>('New Data'!X127-'New Data'!X126)/('New Data'!$A127-'New Data'!$A126)</f>
        <v>#DIV/0!</v>
      </c>
      <c r="H127" s="178" t="e">
        <f>('New Data'!H127-'New Data'!H126)/('New Data'!$A127-'New Data'!$A126)</f>
        <v>#DIV/0!</v>
      </c>
      <c r="I127" s="178" t="e">
        <f>('New Data'!I127-'New Data'!I126)/('New Data'!$A127-'New Data'!$A126)</f>
        <v>#DIV/0!</v>
      </c>
      <c r="J127" s="178" t="e">
        <f>('New Data'!J127-'New Data'!J126)/('New Data'!$A127-'New Data'!$A126)</f>
        <v>#DIV/0!</v>
      </c>
      <c r="K127" s="178" t="e">
        <f>('New Data'!K127-'New Data'!K126)/('New Data'!$A127-'New Data'!$A126)</f>
        <v>#DIV/0!</v>
      </c>
      <c r="L127" s="178" t="e">
        <f>('New Data'!L127-'New Data'!L126)/('New Data'!$A127-'New Data'!$A126)</f>
        <v>#DIV/0!</v>
      </c>
      <c r="M127" s="178" t="e">
        <f>('New Data'!M127-'New Data'!M126)/('New Data'!$A127-'New Data'!$A126)</f>
        <v>#DIV/0!</v>
      </c>
      <c r="N127" s="178" t="e">
        <f>('New Data'!N127-'New Data'!N126)/('New Data'!$A127-'New Data'!$A126)</f>
        <v>#DIV/0!</v>
      </c>
      <c r="O127" s="178" t="e">
        <f>('New Data'!O127-'New Data'!O126)/('New Data'!$A127-'New Data'!$A126)</f>
        <v>#DIV/0!</v>
      </c>
      <c r="P127" s="178" t="e">
        <f>('New Data'!P127-'New Data'!P126)/('New Data'!$A127-'New Data'!$A126)</f>
        <v>#DIV/0!</v>
      </c>
      <c r="Q127" s="178" t="e">
        <f>('New Data'!Q127-'New Data'!Q126)/('New Data'!$A127-'New Data'!$A126)</f>
        <v>#DIV/0!</v>
      </c>
      <c r="R127" s="178" t="e">
        <f>('New Data'!R127-'New Data'!R126)/('New Data'!$A127-'New Data'!$A126)</f>
        <v>#DIV/0!</v>
      </c>
      <c r="S127" s="178" t="e">
        <f>('New Data'!S127-'New Data'!S126)/('New Data'!$A127-'New Data'!$A126)</f>
        <v>#DIV/0!</v>
      </c>
      <c r="T127" s="178" t="e">
        <f>('New Data'!T127-'New Data'!T126)/('New Data'!$A127-'New Data'!$A126)</f>
        <v>#DIV/0!</v>
      </c>
      <c r="U127" s="178" t="e">
        <f>('New Data'!U127-'New Data'!U126)/('New Data'!$A127-'New Data'!$A126)</f>
        <v>#DIV/0!</v>
      </c>
      <c r="V127" s="178" t="e">
        <f>('New Data'!V127-'New Data'!V126)/('New Data'!$A127-'New Data'!$A126)</f>
        <v>#DIV/0!</v>
      </c>
      <c r="W127" s="178" t="e">
        <f>('New Data'!W127-'New Data'!W126)/('New Data'!$A127-'New Data'!$A126)</f>
        <v>#DIV/0!</v>
      </c>
      <c r="X127" s="178" t="e">
        <f>('New Data'!X127-'New Data'!X126)/('New Data'!$A127-'New Data'!$A126)</f>
        <v>#DIV/0!</v>
      </c>
      <c r="Y127" s="178" t="e">
        <f>('New Data'!Y127-'New Data'!Y126)/('New Data'!$A127-'New Data'!$A126)</f>
        <v>#DIV/0!</v>
      </c>
      <c r="Z127" s="178" t="e">
        <f>('New Data'!Z127-'New Data'!Z126)/('New Data'!$A127-'New Data'!$A126)</f>
        <v>#DIV/0!</v>
      </c>
      <c r="AA127" s="178" t="e">
        <f>('New Data'!AA127-'New Data'!AA126)/('New Data'!$A127-'New Data'!$A126)</f>
        <v>#DIV/0!</v>
      </c>
      <c r="AB127" s="178" t="e">
        <f>('New Data'!AB127-'New Data'!AB126)/('New Data'!$A127-'New Data'!$A126)</f>
        <v>#DIV/0!</v>
      </c>
      <c r="AD127" s="178" t="e">
        <f>('New Data'!AE127-'New Data'!AE126)/('New Data'!$A127-'New Data'!$A126)</f>
        <v>#DIV/0!</v>
      </c>
      <c r="AE127" s="178" t="e">
        <f>('New Data'!AF127-'New Data'!AF126)/('New Data'!$A127-'New Data'!$A126)</f>
        <v>#DIV/0!</v>
      </c>
      <c r="AF127" s="178" t="e">
        <f t="shared" si="4"/>
        <v>#DIV/0!</v>
      </c>
    </row>
    <row r="128" spans="1:32" x14ac:dyDescent="0.3">
      <c r="A128" s="112">
        <f>'New Data'!A128</f>
        <v>0</v>
      </c>
      <c r="B128" s="178" t="e">
        <f>('New Data'!B128-'New Data'!B127)/('New Data'!$A128-'New Data'!$A127)</f>
        <v>#DIV/0!</v>
      </c>
      <c r="C128" s="178" t="e">
        <f>('New Data'!C128-'New Data'!C127)/('New Data'!$A128-'New Data'!$A127)</f>
        <v>#DIV/0!</v>
      </c>
      <c r="D128" s="178" t="e">
        <f>('New Data'!D128-'New Data'!D127)/('New Data'!$A128-'New Data'!$A127)</f>
        <v>#DIV/0!</v>
      </c>
      <c r="E128" s="178" t="e">
        <f>('New Data'!E128-'New Data'!E127)/('New Data'!$A128-'New Data'!$A127)</f>
        <v>#DIV/0!</v>
      </c>
      <c r="F128" s="178" t="e">
        <f>('New Data'!F128-'New Data'!F127)/('New Data'!$A128-'New Data'!$A127)</f>
        <v>#DIV/0!</v>
      </c>
      <c r="G128" s="178" t="e">
        <f>('New Data'!G128-'New Data'!G127)/('New Data'!$A128-'New Data'!$A127)</f>
        <v>#DIV/0!</v>
      </c>
      <c r="H128" s="178" t="e">
        <f>('New Data'!H128-'New Data'!H127)/('New Data'!$A128-'New Data'!$A127)</f>
        <v>#DIV/0!</v>
      </c>
      <c r="I128" s="178" t="e">
        <f>('New Data'!I128-'New Data'!I127)/('New Data'!$A128-'New Data'!$A127)</f>
        <v>#DIV/0!</v>
      </c>
      <c r="J128" s="178" t="e">
        <f>('New Data'!J128-'New Data'!J127)/('New Data'!$A128-'New Data'!$A127)</f>
        <v>#DIV/0!</v>
      </c>
      <c r="K128" s="178" t="e">
        <f>('New Data'!K128-'New Data'!K127)/('New Data'!$A128-'New Data'!$A127)</f>
        <v>#DIV/0!</v>
      </c>
      <c r="L128" s="178" t="e">
        <f>('New Data'!L128-'New Data'!L127)/('New Data'!$A128-'New Data'!$A127)</f>
        <v>#DIV/0!</v>
      </c>
      <c r="M128" s="178" t="e">
        <f>('New Data'!M128-'New Data'!M127)/('New Data'!$A128-'New Data'!$A127)</f>
        <v>#DIV/0!</v>
      </c>
      <c r="N128" s="178" t="e">
        <f>('New Data'!N128-'New Data'!N127)/('New Data'!$A128-'New Data'!$A127)</f>
        <v>#DIV/0!</v>
      </c>
      <c r="O128" s="178" t="e">
        <f>('New Data'!O128-'New Data'!O127)/('New Data'!$A128-'New Data'!$A127)</f>
        <v>#DIV/0!</v>
      </c>
      <c r="P128" s="178" t="e">
        <f>('New Data'!P128-'New Data'!P127)/('New Data'!$A128-'New Data'!$A127)</f>
        <v>#DIV/0!</v>
      </c>
      <c r="Q128" s="178" t="e">
        <f>('New Data'!Q128-'New Data'!Q127)/('New Data'!$A128-'New Data'!$A127)</f>
        <v>#DIV/0!</v>
      </c>
      <c r="R128" s="178" t="e">
        <f>('New Data'!R128-'New Data'!R127)/('New Data'!$A128-'New Data'!$A127)</f>
        <v>#DIV/0!</v>
      </c>
      <c r="S128" s="178" t="e">
        <f>('New Data'!S128-'New Data'!S127)/('New Data'!$A128-'New Data'!$A127)</f>
        <v>#DIV/0!</v>
      </c>
      <c r="T128" s="178" t="e">
        <f>('New Data'!T128-'New Data'!T127)/('New Data'!$A128-'New Data'!$A127)</f>
        <v>#DIV/0!</v>
      </c>
      <c r="U128" s="178" t="e">
        <f>('New Data'!U128-'New Data'!U127)/('New Data'!$A128-'New Data'!$A127)</f>
        <v>#DIV/0!</v>
      </c>
      <c r="V128" s="178" t="e">
        <f>('New Data'!V128-'New Data'!V127)/('New Data'!$A128-'New Data'!$A127)</f>
        <v>#DIV/0!</v>
      </c>
      <c r="W128" s="178" t="e">
        <f>('New Data'!W128-'New Data'!W127)/('New Data'!$A128-'New Data'!$A127)</f>
        <v>#DIV/0!</v>
      </c>
      <c r="X128" s="178" t="e">
        <f>('New Data'!X128-'New Data'!X127)/('New Data'!$A128-'New Data'!$A127)</f>
        <v>#DIV/0!</v>
      </c>
      <c r="Y128" s="178" t="e">
        <f>('New Data'!Y128-'New Data'!Y127)/('New Data'!$A128-'New Data'!$A127)</f>
        <v>#DIV/0!</v>
      </c>
      <c r="Z128" s="178" t="e">
        <f>('New Data'!Z128-'New Data'!Z127)/('New Data'!$A128-'New Data'!$A127)</f>
        <v>#DIV/0!</v>
      </c>
      <c r="AA128" s="178" t="e">
        <f>('New Data'!AC128-'New Data'!AC127)/('New Data'!$A128-'New Data'!$A127)</f>
        <v>#DIV/0!</v>
      </c>
      <c r="AB128" s="178" t="e">
        <f>('New Data'!AB128-'New Data'!AB127)/('New Data'!$A128-'New Data'!$A127)</f>
        <v>#DIV/0!</v>
      </c>
      <c r="AD128" s="178" t="e">
        <f>('New Data'!AE128-'New Data'!AE127)/('New Data'!$A128-'New Data'!$A127)</f>
        <v>#DIV/0!</v>
      </c>
      <c r="AE128" s="178" t="e">
        <f>('New Data'!AF128-'New Data'!AF127)/('New Data'!$A128-'New Data'!$A127)</f>
        <v>#DIV/0!</v>
      </c>
      <c r="AF128" s="178" t="e">
        <f t="shared" si="4"/>
        <v>#DIV/0!</v>
      </c>
    </row>
    <row r="129" spans="1:32" x14ac:dyDescent="0.3">
      <c r="A129" s="112">
        <f>'New Data'!A129</f>
        <v>0</v>
      </c>
      <c r="B129" s="178" t="e">
        <f>('New Data'!B129-'New Data'!B128)/('New Data'!$A129-'New Data'!$A128)</f>
        <v>#DIV/0!</v>
      </c>
      <c r="C129" s="178" t="e">
        <f>('New Data'!C129-'New Data'!C128)/('New Data'!$A129-'New Data'!$A128)</f>
        <v>#DIV/0!</v>
      </c>
      <c r="D129" s="178" t="e">
        <f>('New Data'!D129-'New Data'!D128)/('New Data'!$A129-'New Data'!$A128)</f>
        <v>#DIV/0!</v>
      </c>
      <c r="E129" s="178" t="e">
        <f>('New Data'!E129-'New Data'!E128)/('New Data'!$A129-'New Data'!$A128)</f>
        <v>#DIV/0!</v>
      </c>
      <c r="F129" s="178" t="e">
        <f>('New Data'!F129-'New Data'!F128)/('New Data'!$A129-'New Data'!$A128)</f>
        <v>#DIV/0!</v>
      </c>
      <c r="G129" s="178" t="e">
        <f>('New Data'!G129-'New Data'!G128)/('New Data'!$A129-'New Data'!$A128)</f>
        <v>#DIV/0!</v>
      </c>
      <c r="H129" s="178" t="e">
        <f>('New Data'!H129-'New Data'!H128)/('New Data'!$A129-'New Data'!$A128)</f>
        <v>#DIV/0!</v>
      </c>
      <c r="I129" s="178" t="e">
        <f>('New Data'!I129-'New Data'!I128)/('New Data'!$A129-'New Data'!$A128)</f>
        <v>#DIV/0!</v>
      </c>
      <c r="J129" s="178" t="e">
        <f>('New Data'!J129-'New Data'!J128)/('New Data'!$A129-'New Data'!$A128)</f>
        <v>#DIV/0!</v>
      </c>
      <c r="K129" s="178" t="e">
        <f>('New Data'!K129-'New Data'!K128)/('New Data'!$A129-'New Data'!$A128)</f>
        <v>#DIV/0!</v>
      </c>
      <c r="L129" s="178" t="e">
        <f>('New Data'!L129-'New Data'!L128)/('New Data'!$A129-'New Data'!$A128)</f>
        <v>#DIV/0!</v>
      </c>
      <c r="M129" s="178" t="e">
        <f>('New Data'!M129-'New Data'!M128)/('New Data'!$A129-'New Data'!$A128)</f>
        <v>#DIV/0!</v>
      </c>
      <c r="N129" s="178" t="e">
        <f>('New Data'!N129-'New Data'!N128)/('New Data'!$A129-'New Data'!$A128)</f>
        <v>#DIV/0!</v>
      </c>
      <c r="O129" s="178" t="e">
        <f>('New Data'!O129-'New Data'!O128)/('New Data'!$A129-'New Data'!$A128)</f>
        <v>#DIV/0!</v>
      </c>
      <c r="P129" s="178" t="e">
        <f>('New Data'!P129-'New Data'!P128)/('New Data'!$A129-'New Data'!$A128)</f>
        <v>#DIV/0!</v>
      </c>
      <c r="Q129" s="178" t="e">
        <f>('New Data'!Q129-'New Data'!Q128)/('New Data'!$A129-'New Data'!$A128)</f>
        <v>#DIV/0!</v>
      </c>
      <c r="R129" s="178" t="e">
        <f>('New Data'!R129-'New Data'!R128)/('New Data'!$A129-'New Data'!$A128)</f>
        <v>#DIV/0!</v>
      </c>
      <c r="S129" s="178" t="e">
        <f>('New Data'!S129-'New Data'!S128)/('New Data'!$A129-'New Data'!$A128)</f>
        <v>#DIV/0!</v>
      </c>
      <c r="T129" s="178" t="e">
        <f>('New Data'!T129-'New Data'!T128)/('New Data'!$A129-'New Data'!$A128)</f>
        <v>#DIV/0!</v>
      </c>
      <c r="U129" s="178" t="e">
        <f>('New Data'!U129-'New Data'!U128)/('New Data'!$A129-'New Data'!$A128)</f>
        <v>#DIV/0!</v>
      </c>
      <c r="V129" s="178" t="e">
        <f>('New Data'!V129-'New Data'!V128)/('New Data'!$A129-'New Data'!$A128)</f>
        <v>#DIV/0!</v>
      </c>
      <c r="W129" s="178" t="e">
        <f>('New Data'!W129-'New Data'!W128)/('New Data'!$A129-'New Data'!$A128)</f>
        <v>#DIV/0!</v>
      </c>
      <c r="X129" s="178" t="e">
        <f>('New Data'!X129-'New Data'!X128)/('New Data'!$A129-'New Data'!$A128)</f>
        <v>#DIV/0!</v>
      </c>
      <c r="Y129" s="178" t="e">
        <f>('New Data'!Y129-'New Data'!Y128)/('New Data'!$A129-'New Data'!$A128)</f>
        <v>#DIV/0!</v>
      </c>
      <c r="Z129" s="178" t="e">
        <f>('New Data'!Z129-'New Data'!Z128)/('New Data'!$A129-'New Data'!$A128)</f>
        <v>#DIV/0!</v>
      </c>
      <c r="AA129" s="178" t="e">
        <f>('New Data'!AC129-'New Data'!AC128)/('New Data'!$A129-'New Data'!$A128)</f>
        <v>#DIV/0!</v>
      </c>
      <c r="AB129" s="178" t="e">
        <f>('New Data'!AB129-'New Data'!AB128)/('New Data'!$A129-'New Data'!$A128)</f>
        <v>#DIV/0!</v>
      </c>
      <c r="AD129" s="178" t="e">
        <f>('New Data'!AE129-'New Data'!AE128)/('New Data'!$A129-'New Data'!$A128)</f>
        <v>#DIV/0!</v>
      </c>
      <c r="AE129" s="178" t="e">
        <f>('New Data'!AF129-'New Data'!AF128)/('New Data'!$A129-'New Data'!$A128)</f>
        <v>#DIV/0!</v>
      </c>
      <c r="AF129" s="178" t="e">
        <f t="shared" si="4"/>
        <v>#DIV/0!</v>
      </c>
    </row>
    <row r="130" spans="1:32" x14ac:dyDescent="0.3">
      <c r="A130" s="112">
        <f>'New Data'!A130</f>
        <v>0</v>
      </c>
      <c r="B130" s="178" t="e">
        <f>('New Data'!B130-'New Data'!B129)/('New Data'!$A130-'New Data'!$A129)</f>
        <v>#DIV/0!</v>
      </c>
      <c r="C130" s="178" t="e">
        <f>('New Data'!C130-'New Data'!C129)/('New Data'!$A130-'New Data'!$A129)</f>
        <v>#DIV/0!</v>
      </c>
      <c r="D130" s="178" t="e">
        <f>('New Data'!D130-'New Data'!D129)/('New Data'!$A130-'New Data'!$A129)</f>
        <v>#DIV/0!</v>
      </c>
      <c r="E130" s="178" t="e">
        <f>('New Data'!E130-'New Data'!E129)/('New Data'!$A130-'New Data'!$A129)</f>
        <v>#DIV/0!</v>
      </c>
      <c r="F130" s="178" t="e">
        <f>('New Data'!F130-'New Data'!F129)/('New Data'!$A130-'New Data'!$A129)</f>
        <v>#DIV/0!</v>
      </c>
      <c r="G130" s="178" t="e">
        <f>('New Data'!G130-'New Data'!G129)/('New Data'!$A130-'New Data'!$A129)</f>
        <v>#DIV/0!</v>
      </c>
      <c r="H130" s="178" t="e">
        <f>('New Data'!H130-'New Data'!H129)/('New Data'!$A130-'New Data'!$A129)</f>
        <v>#DIV/0!</v>
      </c>
      <c r="I130" s="178" t="e">
        <f>('New Data'!I130-'New Data'!I129)/('New Data'!$A130-'New Data'!$A129)</f>
        <v>#DIV/0!</v>
      </c>
      <c r="J130" s="178" t="e">
        <f>('New Data'!J130-'New Data'!J129)/('New Data'!$A130-'New Data'!$A129)</f>
        <v>#DIV/0!</v>
      </c>
      <c r="K130" s="178" t="e">
        <f>('New Data'!K130-'New Data'!K129)/('New Data'!$A130-'New Data'!$A129)</f>
        <v>#DIV/0!</v>
      </c>
      <c r="L130" s="178" t="e">
        <f>('New Data'!L130-'New Data'!L129)/('New Data'!$A130-'New Data'!$A129)</f>
        <v>#DIV/0!</v>
      </c>
      <c r="M130" s="178" t="e">
        <f>('New Data'!M130-'New Data'!M129)/('New Data'!$A130-'New Data'!$A129)</f>
        <v>#DIV/0!</v>
      </c>
      <c r="N130" s="178" t="e">
        <f>('New Data'!N130-'New Data'!N129)/('New Data'!$A130-'New Data'!$A129)</f>
        <v>#DIV/0!</v>
      </c>
      <c r="O130" s="178" t="e">
        <f>('New Data'!O130-'New Data'!O129)/('New Data'!$A130-'New Data'!$A129)</f>
        <v>#DIV/0!</v>
      </c>
      <c r="P130" s="178" t="e">
        <f>('New Data'!P130-'New Data'!P129)/('New Data'!$A130-'New Data'!$A129)</f>
        <v>#DIV/0!</v>
      </c>
      <c r="Q130" s="178" t="e">
        <f>('New Data'!Q130-'New Data'!Q129)/('New Data'!$A130-'New Data'!$A129)</f>
        <v>#DIV/0!</v>
      </c>
      <c r="R130" s="178" t="e">
        <f>('New Data'!R130-'New Data'!R129)/('New Data'!$A130-'New Data'!$A129)</f>
        <v>#DIV/0!</v>
      </c>
      <c r="S130" s="178" t="e">
        <f>('New Data'!S130-'New Data'!S129)/('New Data'!$A130-'New Data'!$A129)</f>
        <v>#DIV/0!</v>
      </c>
      <c r="T130" s="178" t="e">
        <f>('New Data'!T130-'New Data'!T129)/('New Data'!$A130-'New Data'!$A129)</f>
        <v>#DIV/0!</v>
      </c>
      <c r="U130" s="178" t="e">
        <f>('New Data'!U130-'New Data'!U129)/('New Data'!$A130-'New Data'!$A129)</f>
        <v>#DIV/0!</v>
      </c>
      <c r="V130" s="178" t="e">
        <f>('New Data'!V130-'New Data'!V129)/('New Data'!$A130-'New Data'!$A129)</f>
        <v>#DIV/0!</v>
      </c>
      <c r="W130" s="178" t="e">
        <f>('New Data'!W130-'New Data'!W129)/('New Data'!$A130-'New Data'!$A129)</f>
        <v>#DIV/0!</v>
      </c>
      <c r="X130" s="178" t="e">
        <f>('New Data'!X130-'New Data'!X129)/('New Data'!$A130-'New Data'!$A129)</f>
        <v>#DIV/0!</v>
      </c>
      <c r="Y130" s="178" t="e">
        <f>('New Data'!Y130-'New Data'!Y129)/('New Data'!$A130-'New Data'!$A129)</f>
        <v>#DIV/0!</v>
      </c>
      <c r="Z130" s="178" t="e">
        <f>('New Data'!Z130-'New Data'!Z129)/('New Data'!$A130-'New Data'!$A129)</f>
        <v>#DIV/0!</v>
      </c>
      <c r="AA130" s="178" t="e">
        <f>('New Data'!AC130-'New Data'!AC129)/('New Data'!$A130-'New Data'!$A129)</f>
        <v>#DIV/0!</v>
      </c>
      <c r="AB130" s="178" t="e">
        <f>('New Data'!AB130-'New Data'!AB129)/('New Data'!$A130-'New Data'!$A129)</f>
        <v>#DIV/0!</v>
      </c>
      <c r="AD130" s="178" t="e">
        <f>('New Data'!AE130-'New Data'!AE129)/('New Data'!$A130-'New Data'!$A129)</f>
        <v>#DIV/0!</v>
      </c>
      <c r="AE130" s="178" t="e">
        <f>('New Data'!AF130-'New Data'!AF129)/('New Data'!$A130-'New Data'!$A129)</f>
        <v>#DIV/0!</v>
      </c>
      <c r="AF130" s="178" t="e">
        <f t="shared" si="4"/>
        <v>#DIV/0!</v>
      </c>
    </row>
    <row r="131" spans="1:32" x14ac:dyDescent="0.3">
      <c r="A131" s="112">
        <f>'New Data'!A131</f>
        <v>0</v>
      </c>
      <c r="B131" s="178" t="e">
        <f>('New Data'!B131-'New Data'!B130)/('New Data'!$A131-'New Data'!$A130)</f>
        <v>#DIV/0!</v>
      </c>
      <c r="C131" s="178" t="e">
        <f>('New Data'!C131-'New Data'!C130)/('New Data'!$A131-'New Data'!$A130)</f>
        <v>#DIV/0!</v>
      </c>
      <c r="D131" s="178" t="e">
        <f>('New Data'!D131-'New Data'!D130)/('New Data'!$A131-'New Data'!$A130)</f>
        <v>#DIV/0!</v>
      </c>
      <c r="E131" s="178" t="e">
        <f>('New Data'!E131-'New Data'!E130)/('New Data'!$A131-'New Data'!$A130)</f>
        <v>#DIV/0!</v>
      </c>
      <c r="F131" s="178" t="e">
        <f>('New Data'!F131-'New Data'!F130)/('New Data'!$A131-'New Data'!$A130)</f>
        <v>#DIV/0!</v>
      </c>
      <c r="G131" s="178" t="e">
        <f>('New Data'!G131-'New Data'!G130)/('New Data'!$A131-'New Data'!$A130)</f>
        <v>#DIV/0!</v>
      </c>
      <c r="H131" s="178" t="e">
        <f>('New Data'!H131-'New Data'!H130)/('New Data'!$A131-'New Data'!$A130)</f>
        <v>#DIV/0!</v>
      </c>
      <c r="I131" s="178" t="e">
        <f>('New Data'!I131-'New Data'!I130)/('New Data'!$A131-'New Data'!$A130)</f>
        <v>#DIV/0!</v>
      </c>
      <c r="J131" s="178" t="e">
        <f>('New Data'!J131-'New Data'!J130)/('New Data'!$A131-'New Data'!$A130)</f>
        <v>#DIV/0!</v>
      </c>
      <c r="K131" s="178" t="e">
        <f>('New Data'!K131-'New Data'!K130)/('New Data'!$A131-'New Data'!$A130)</f>
        <v>#DIV/0!</v>
      </c>
      <c r="L131" s="178" t="e">
        <f>('New Data'!L131-'New Data'!L130)/('New Data'!$A131-'New Data'!$A130)</f>
        <v>#DIV/0!</v>
      </c>
      <c r="M131" s="178" t="e">
        <f>('New Data'!M131-'New Data'!M130)/('New Data'!$A131-'New Data'!$A130)</f>
        <v>#DIV/0!</v>
      </c>
      <c r="N131" s="178" t="e">
        <f>('New Data'!N131-'New Data'!N130)/('New Data'!$A131-'New Data'!$A130)</f>
        <v>#DIV/0!</v>
      </c>
      <c r="O131" s="178" t="e">
        <f>('New Data'!O131-'New Data'!O130)/('New Data'!$A131-'New Data'!$A130)</f>
        <v>#DIV/0!</v>
      </c>
      <c r="P131" s="178" t="e">
        <f>('New Data'!P131-'New Data'!P130)/('New Data'!$A131-'New Data'!$A130)</f>
        <v>#DIV/0!</v>
      </c>
      <c r="Q131" s="178" t="e">
        <f>('New Data'!Q131-'New Data'!Q130)/('New Data'!$A131-'New Data'!$A130)</f>
        <v>#DIV/0!</v>
      </c>
      <c r="R131" s="178" t="e">
        <f>('New Data'!R131-'New Data'!R130)/('New Data'!$A131-'New Data'!$A130)</f>
        <v>#DIV/0!</v>
      </c>
      <c r="S131" s="178" t="e">
        <f>('New Data'!S131-'New Data'!S130)/('New Data'!$A131-'New Data'!$A130)</f>
        <v>#DIV/0!</v>
      </c>
      <c r="T131" s="178" t="e">
        <f>('New Data'!T131-'New Data'!T130)/('New Data'!$A131-'New Data'!$A130)</f>
        <v>#DIV/0!</v>
      </c>
      <c r="U131" s="178" t="e">
        <f>('New Data'!U131-'New Data'!U130)/('New Data'!$A131-'New Data'!$A130)</f>
        <v>#DIV/0!</v>
      </c>
      <c r="V131" s="178" t="e">
        <f>('New Data'!V131-'New Data'!V130)/('New Data'!$A131-'New Data'!$A130)</f>
        <v>#DIV/0!</v>
      </c>
      <c r="W131" s="178" t="e">
        <f>('New Data'!W131-'New Data'!W130)/('New Data'!$A131-'New Data'!$A130)</f>
        <v>#DIV/0!</v>
      </c>
      <c r="X131" s="178" t="e">
        <f>('New Data'!X131-'New Data'!X130)/('New Data'!$A131-'New Data'!$A130)</f>
        <v>#DIV/0!</v>
      </c>
      <c r="Y131" s="178" t="e">
        <f>('New Data'!Y131-'New Data'!Y130)/('New Data'!$A131-'New Data'!$A130)</f>
        <v>#DIV/0!</v>
      </c>
      <c r="Z131" s="178" t="e">
        <f>('New Data'!Z131-'New Data'!Z130)/('New Data'!$A131-'New Data'!$A130)</f>
        <v>#DIV/0!</v>
      </c>
      <c r="AA131" s="178" t="e">
        <f>('New Data'!AC131-'New Data'!AC130)/('New Data'!$A131-'New Data'!$A130)</f>
        <v>#DIV/0!</v>
      </c>
      <c r="AB131" s="178" t="e">
        <f>('New Data'!AB131-'New Data'!AB130)/('New Data'!$A131-'New Data'!$A130)</f>
        <v>#DIV/0!</v>
      </c>
      <c r="AD131" s="178" t="e">
        <f>('New Data'!AE131-'New Data'!AE130)/('New Data'!$A131-'New Data'!$A130)</f>
        <v>#DIV/0!</v>
      </c>
      <c r="AE131" s="178" t="e">
        <f>('New Data'!AF131-'New Data'!AF130)/('New Data'!$A131-'New Data'!$A130)</f>
        <v>#DIV/0!</v>
      </c>
      <c r="AF131" s="178" t="e">
        <f t="shared" si="4"/>
        <v>#DIV/0!</v>
      </c>
    </row>
    <row r="132" spans="1:32" x14ac:dyDescent="0.3">
      <c r="A132" s="112">
        <f>'New Data'!A132</f>
        <v>0</v>
      </c>
      <c r="B132" s="178" t="e">
        <f>('New Data'!B132-'New Data'!B131)/('New Data'!$A132-'New Data'!$A131)</f>
        <v>#DIV/0!</v>
      </c>
      <c r="C132" s="178" t="e">
        <f>('New Data'!C132-'New Data'!C131)/('New Data'!$A132-'New Data'!$A131)</f>
        <v>#DIV/0!</v>
      </c>
      <c r="D132" s="178" t="e">
        <f>('New Data'!D132-'New Data'!D131)/('New Data'!$A132-'New Data'!$A131)</f>
        <v>#DIV/0!</v>
      </c>
      <c r="E132" s="178" t="e">
        <f>('New Data'!E132-'New Data'!E131)/('New Data'!$A132-'New Data'!$A131)</f>
        <v>#DIV/0!</v>
      </c>
      <c r="F132" s="178" t="e">
        <f>('New Data'!F132-'New Data'!F131)/('New Data'!$A132-'New Data'!$A131)</f>
        <v>#DIV/0!</v>
      </c>
      <c r="G132" s="178" t="e">
        <f>('New Data'!G132-'New Data'!G131)/('New Data'!$A132-'New Data'!$A131)</f>
        <v>#DIV/0!</v>
      </c>
      <c r="H132" s="178" t="e">
        <f>('New Data'!H132-'New Data'!H131)/('New Data'!$A132-'New Data'!$A131)</f>
        <v>#DIV/0!</v>
      </c>
      <c r="I132" s="178" t="e">
        <f>('New Data'!I132-'New Data'!I131)/('New Data'!$A132-'New Data'!$A131)</f>
        <v>#DIV/0!</v>
      </c>
      <c r="J132" s="178" t="e">
        <f>('New Data'!J132-'New Data'!J131)/('New Data'!$A132-'New Data'!$A131)</f>
        <v>#DIV/0!</v>
      </c>
      <c r="K132" s="178" t="e">
        <f>('New Data'!K132-'New Data'!K131)/('New Data'!$A132-'New Data'!$A131)</f>
        <v>#DIV/0!</v>
      </c>
      <c r="L132" s="178" t="e">
        <f>('New Data'!L132-'New Data'!L131)/('New Data'!$A132-'New Data'!$A131)</f>
        <v>#DIV/0!</v>
      </c>
      <c r="M132" s="178" t="e">
        <f>('New Data'!M132-'New Data'!M131)/('New Data'!$A132-'New Data'!$A131)</f>
        <v>#DIV/0!</v>
      </c>
      <c r="N132" s="178" t="e">
        <f>('New Data'!N132-'New Data'!N131)/('New Data'!$A132-'New Data'!$A131)</f>
        <v>#DIV/0!</v>
      </c>
      <c r="O132" s="178" t="e">
        <f>('New Data'!O132-'New Data'!O131)/('New Data'!$A132-'New Data'!$A131)</f>
        <v>#DIV/0!</v>
      </c>
      <c r="P132" s="178" t="e">
        <f>('New Data'!P132-'New Data'!P131)/('New Data'!$A132-'New Data'!$A131)</f>
        <v>#DIV/0!</v>
      </c>
      <c r="Q132" s="178" t="e">
        <f>('New Data'!Q132-'New Data'!Q131)/('New Data'!$A132-'New Data'!$A131)</f>
        <v>#DIV/0!</v>
      </c>
      <c r="R132" s="178" t="e">
        <f>('New Data'!R132-'New Data'!R131)/('New Data'!$A132-'New Data'!$A131)</f>
        <v>#DIV/0!</v>
      </c>
      <c r="S132" s="178" t="e">
        <f>('New Data'!S132-'New Data'!S131)/('New Data'!$A132-'New Data'!$A131)</f>
        <v>#DIV/0!</v>
      </c>
      <c r="T132" s="178" t="e">
        <f>('New Data'!T132-'New Data'!T131)/('New Data'!$A132-'New Data'!$A131)</f>
        <v>#DIV/0!</v>
      </c>
      <c r="U132" s="178" t="e">
        <f>('New Data'!U132-'New Data'!U131)/('New Data'!$A132-'New Data'!$A131)</f>
        <v>#DIV/0!</v>
      </c>
      <c r="V132" s="178" t="e">
        <f>('New Data'!V132-'New Data'!V131)/('New Data'!$A132-'New Data'!$A131)</f>
        <v>#DIV/0!</v>
      </c>
      <c r="W132" s="178" t="e">
        <f>('New Data'!W132-'New Data'!W131)/('New Data'!$A132-'New Data'!$A131)</f>
        <v>#DIV/0!</v>
      </c>
      <c r="X132" s="178" t="e">
        <f>('New Data'!X132-'New Data'!X131)/('New Data'!$A132-'New Data'!$A131)</f>
        <v>#DIV/0!</v>
      </c>
      <c r="Y132" s="178" t="e">
        <f>('New Data'!Y132-'New Data'!Y131)/('New Data'!$A132-'New Data'!$A131)</f>
        <v>#DIV/0!</v>
      </c>
      <c r="Z132" s="178" t="e">
        <f>('New Data'!Z132-'New Data'!Z131)/('New Data'!$A132-'New Data'!$A131)</f>
        <v>#DIV/0!</v>
      </c>
      <c r="AA132" s="178" t="e">
        <f>('New Data'!AC132-'New Data'!AC131)/('New Data'!$A132-'New Data'!$A131)</f>
        <v>#DIV/0!</v>
      </c>
      <c r="AB132" s="178" t="e">
        <f>('New Data'!AB132-'New Data'!AB131)/('New Data'!$A132-'New Data'!$A131)</f>
        <v>#DIV/0!</v>
      </c>
      <c r="AD132" s="178" t="e">
        <f>('New Data'!AE132-'New Data'!AE131)/('New Data'!$A132-'New Data'!$A131)</f>
        <v>#DIV/0!</v>
      </c>
      <c r="AE132" s="178" t="e">
        <f>('New Data'!AF132-'New Data'!AF131)/('New Data'!$A132-'New Data'!$A131)</f>
        <v>#DIV/0!</v>
      </c>
      <c r="AF132" s="178" t="e">
        <f t="shared" si="4"/>
        <v>#DIV/0!</v>
      </c>
    </row>
    <row r="133" spans="1:32" x14ac:dyDescent="0.3">
      <c r="A133" s="112">
        <f>'New Data'!A133</f>
        <v>0</v>
      </c>
      <c r="B133" s="178" t="e">
        <f>('New Data'!B133-'New Data'!B132)/('New Data'!$A133-'New Data'!$A132)</f>
        <v>#DIV/0!</v>
      </c>
      <c r="C133" s="178" t="e">
        <f>('New Data'!C133-'New Data'!C132)/('New Data'!$A133-'New Data'!$A132)</f>
        <v>#DIV/0!</v>
      </c>
      <c r="D133" s="178" t="e">
        <f>('New Data'!D133-'New Data'!D132)/('New Data'!$A133-'New Data'!$A132)</f>
        <v>#DIV/0!</v>
      </c>
      <c r="E133" s="178" t="e">
        <f>('New Data'!E133-'New Data'!E132)/('New Data'!$A133-'New Data'!$A132)</f>
        <v>#DIV/0!</v>
      </c>
      <c r="F133" s="178" t="e">
        <f>('New Data'!F133-'New Data'!F132)/('New Data'!$A133-'New Data'!$A132)</f>
        <v>#DIV/0!</v>
      </c>
      <c r="G133" s="178" t="e">
        <f>('New Data'!G133-'New Data'!G132)/('New Data'!$A133-'New Data'!$A132)</f>
        <v>#DIV/0!</v>
      </c>
      <c r="H133" s="178" t="e">
        <f>('New Data'!H133-'New Data'!H132)/('New Data'!$A133-'New Data'!$A132)</f>
        <v>#DIV/0!</v>
      </c>
      <c r="I133" s="178" t="e">
        <f>('New Data'!I133-'New Data'!I132)/('New Data'!$A133-'New Data'!$A132)</f>
        <v>#DIV/0!</v>
      </c>
      <c r="J133" s="178" t="e">
        <f>('New Data'!J133-'New Data'!J132)/('New Data'!$A133-'New Data'!$A132)</f>
        <v>#DIV/0!</v>
      </c>
      <c r="K133" s="178" t="e">
        <f>('New Data'!K133-'New Data'!K132)/('New Data'!$A133-'New Data'!$A132)</f>
        <v>#DIV/0!</v>
      </c>
      <c r="L133" s="178" t="e">
        <f>('New Data'!L133-'New Data'!L132)/('New Data'!$A133-'New Data'!$A132)</f>
        <v>#DIV/0!</v>
      </c>
      <c r="M133" s="178" t="e">
        <f>('New Data'!M133-'New Data'!M132)/('New Data'!$A133-'New Data'!$A132)</f>
        <v>#DIV/0!</v>
      </c>
      <c r="N133" s="178" t="e">
        <f>('New Data'!N133-'New Data'!N132)/('New Data'!$A133-'New Data'!$A132)</f>
        <v>#DIV/0!</v>
      </c>
      <c r="O133" s="178" t="e">
        <f>('New Data'!O133-'New Data'!O132)/('New Data'!$A133-'New Data'!$A132)</f>
        <v>#DIV/0!</v>
      </c>
      <c r="P133" s="178" t="e">
        <f>('New Data'!P133-'New Data'!P132)/('New Data'!$A133-'New Data'!$A132)</f>
        <v>#DIV/0!</v>
      </c>
      <c r="Q133" s="178" t="e">
        <f>('New Data'!Q133-'New Data'!Q132)/('New Data'!$A133-'New Data'!$A132)</f>
        <v>#DIV/0!</v>
      </c>
      <c r="R133" s="178" t="e">
        <f>('New Data'!R133-'New Data'!R132)/('New Data'!$A133-'New Data'!$A132)</f>
        <v>#DIV/0!</v>
      </c>
      <c r="S133" s="178" t="e">
        <f>('New Data'!S133-'New Data'!S132)/('New Data'!$A133-'New Data'!$A132)</f>
        <v>#DIV/0!</v>
      </c>
      <c r="T133" s="178" t="e">
        <f>('New Data'!T133-'New Data'!T132)/('New Data'!$A133-'New Data'!$A132)</f>
        <v>#DIV/0!</v>
      </c>
      <c r="U133" s="178" t="e">
        <f>('New Data'!U133-'New Data'!U132)/('New Data'!$A133-'New Data'!$A132)</f>
        <v>#DIV/0!</v>
      </c>
      <c r="V133" s="178" t="e">
        <f>('New Data'!V133-'New Data'!V132)/('New Data'!$A133-'New Data'!$A132)</f>
        <v>#DIV/0!</v>
      </c>
      <c r="W133" s="178" t="e">
        <f>('New Data'!W133-'New Data'!W132)/('New Data'!$A133-'New Data'!$A132)</f>
        <v>#DIV/0!</v>
      </c>
      <c r="X133" s="178" t="e">
        <f>('New Data'!X133-'New Data'!X132)/('New Data'!$A133-'New Data'!$A132)</f>
        <v>#DIV/0!</v>
      </c>
      <c r="Y133" s="178" t="e">
        <f>('New Data'!Y133-'New Data'!Y132)/('New Data'!$A133-'New Data'!$A132)</f>
        <v>#DIV/0!</v>
      </c>
      <c r="Z133" s="178" t="e">
        <f>('New Data'!Z133-'New Data'!Z132)/('New Data'!$A133-'New Data'!$A132)</f>
        <v>#DIV/0!</v>
      </c>
      <c r="AA133" s="178" t="e">
        <f>('New Data'!AC133-'New Data'!AC132)/('New Data'!$A133-'New Data'!$A132)</f>
        <v>#DIV/0!</v>
      </c>
      <c r="AB133" s="178" t="e">
        <f>('New Data'!AB133-'New Data'!AB132)/('New Data'!$A133-'New Data'!$A132)</f>
        <v>#DIV/0!</v>
      </c>
      <c r="AD133" s="178" t="e">
        <f>('New Data'!AE133-'New Data'!AE132)/('New Data'!$A133-'New Data'!$A132)</f>
        <v>#DIV/0!</v>
      </c>
      <c r="AE133" s="178" t="e">
        <f>('New Data'!AF133-'New Data'!AF132)/('New Data'!$A133-'New Data'!$A132)</f>
        <v>#DIV/0!</v>
      </c>
      <c r="AF133" s="178" t="e">
        <f t="shared" si="4"/>
        <v>#DIV/0!</v>
      </c>
    </row>
    <row r="134" spans="1:32" x14ac:dyDescent="0.3">
      <c r="A134" s="112">
        <f>'New Data'!A134</f>
        <v>0</v>
      </c>
      <c r="B134" s="178" t="e">
        <f>('New Data'!B134-'New Data'!B133)/('New Data'!$A134-'New Data'!$A133)</f>
        <v>#DIV/0!</v>
      </c>
      <c r="C134" s="178" t="e">
        <f>('New Data'!C134-'New Data'!C133)/('New Data'!$A134-'New Data'!$A133)</f>
        <v>#DIV/0!</v>
      </c>
      <c r="D134" s="178" t="e">
        <f>('New Data'!D134-'New Data'!D133)/('New Data'!$A134-'New Data'!$A133)</f>
        <v>#DIV/0!</v>
      </c>
      <c r="E134" s="178" t="e">
        <f>('New Data'!E134-'New Data'!E133)/('New Data'!$A134-'New Data'!$A133)</f>
        <v>#DIV/0!</v>
      </c>
      <c r="F134" s="178" t="e">
        <f>('New Data'!F134-'New Data'!F133)/('New Data'!$A134-'New Data'!$A133)</f>
        <v>#DIV/0!</v>
      </c>
      <c r="G134" s="178" t="e">
        <f>('New Data'!G134-'New Data'!G133)/('New Data'!$A134-'New Data'!$A133)</f>
        <v>#DIV/0!</v>
      </c>
      <c r="H134" s="178" t="e">
        <f>('New Data'!H134-'New Data'!H133)/('New Data'!$A134-'New Data'!$A133)</f>
        <v>#DIV/0!</v>
      </c>
      <c r="I134" s="178" t="e">
        <f>('New Data'!I134-'New Data'!I133)/('New Data'!$A134-'New Data'!$A133)</f>
        <v>#DIV/0!</v>
      </c>
      <c r="J134" s="178" t="e">
        <f>('New Data'!J134-'New Data'!J133)/('New Data'!$A134-'New Data'!$A133)</f>
        <v>#DIV/0!</v>
      </c>
      <c r="K134" s="178" t="e">
        <f>('New Data'!K134-'New Data'!K133)/('New Data'!$A134-'New Data'!$A133)</f>
        <v>#DIV/0!</v>
      </c>
      <c r="L134" s="178" t="e">
        <f>('New Data'!L134-'New Data'!L133)/('New Data'!$A134-'New Data'!$A133)</f>
        <v>#DIV/0!</v>
      </c>
      <c r="M134" s="178" t="e">
        <f>('New Data'!M134-'New Data'!M133)/('New Data'!$A134-'New Data'!$A133)</f>
        <v>#DIV/0!</v>
      </c>
      <c r="N134" s="178" t="e">
        <f>('New Data'!N134-'New Data'!N133)/('New Data'!$A134-'New Data'!$A133)</f>
        <v>#DIV/0!</v>
      </c>
      <c r="O134" s="178" t="e">
        <f>('New Data'!O134-'New Data'!O133)/('New Data'!$A134-'New Data'!$A133)</f>
        <v>#DIV/0!</v>
      </c>
      <c r="P134" s="178" t="e">
        <f>('New Data'!P134-'New Data'!P133)/('New Data'!$A134-'New Data'!$A133)</f>
        <v>#DIV/0!</v>
      </c>
      <c r="Q134" s="178" t="e">
        <f>('New Data'!Q134-'New Data'!Q133)/('New Data'!$A134-'New Data'!$A133)</f>
        <v>#DIV/0!</v>
      </c>
      <c r="R134" s="178" t="e">
        <f>('New Data'!R134-'New Data'!R133)/('New Data'!$A134-'New Data'!$A133)</f>
        <v>#DIV/0!</v>
      </c>
      <c r="S134" s="178" t="e">
        <f>('New Data'!S134-'New Data'!S133)/('New Data'!$A134-'New Data'!$A133)</f>
        <v>#DIV/0!</v>
      </c>
      <c r="T134" s="178" t="e">
        <f>('New Data'!T134-'New Data'!T133)/('New Data'!$A134-'New Data'!$A133)</f>
        <v>#DIV/0!</v>
      </c>
      <c r="U134" s="178" t="e">
        <f>('New Data'!U134-'New Data'!U133)/('New Data'!$A134-'New Data'!$A133)</f>
        <v>#DIV/0!</v>
      </c>
      <c r="V134" s="178" t="e">
        <f>('New Data'!V134-'New Data'!V133)/('New Data'!$A134-'New Data'!$A133)</f>
        <v>#DIV/0!</v>
      </c>
      <c r="W134" s="178" t="e">
        <f>('New Data'!W134-'New Data'!W133)/('New Data'!$A134-'New Data'!$A133)</f>
        <v>#DIV/0!</v>
      </c>
      <c r="X134" s="178" t="e">
        <f>('New Data'!X134-'New Data'!X133)/('New Data'!$A134-'New Data'!$A133)</f>
        <v>#DIV/0!</v>
      </c>
      <c r="Y134" s="178" t="e">
        <f>('New Data'!Y134-'New Data'!Y133)/('New Data'!$A134-'New Data'!$A133)</f>
        <v>#DIV/0!</v>
      </c>
      <c r="Z134" s="178" t="e">
        <f>('New Data'!Z134-'New Data'!Z133)/('New Data'!$A134-'New Data'!$A133)</f>
        <v>#DIV/0!</v>
      </c>
      <c r="AA134" s="178" t="e">
        <f>('New Data'!AC134-'New Data'!AC133)/('New Data'!$A134-'New Data'!$A133)</f>
        <v>#DIV/0!</v>
      </c>
      <c r="AB134" s="178" t="e">
        <f>('New Data'!AB134-'New Data'!AB133)/('New Data'!$A134-'New Data'!$A133)</f>
        <v>#DIV/0!</v>
      </c>
      <c r="AD134" s="178" t="e">
        <f>('New Data'!AE134-'New Data'!AE133)/('New Data'!$A134-'New Data'!$A133)</f>
        <v>#DIV/0!</v>
      </c>
      <c r="AE134" s="178" t="e">
        <f>('New Data'!AF134-'New Data'!AF133)/('New Data'!$A134-'New Data'!$A133)</f>
        <v>#DIV/0!</v>
      </c>
      <c r="AF134" s="178" t="e">
        <f t="shared" si="4"/>
        <v>#DIV/0!</v>
      </c>
    </row>
    <row r="135" spans="1:32" x14ac:dyDescent="0.3">
      <c r="A135" s="112">
        <f>'New Data'!A135</f>
        <v>0</v>
      </c>
      <c r="B135" s="178" t="e">
        <f>('New Data'!B135-'New Data'!B134)/('New Data'!$A135-'New Data'!$A134)</f>
        <v>#DIV/0!</v>
      </c>
      <c r="C135" s="178" t="e">
        <f>('New Data'!C135-'New Data'!C134)/('New Data'!$A135-'New Data'!$A134)</f>
        <v>#DIV/0!</v>
      </c>
      <c r="D135" s="178" t="e">
        <f>('New Data'!D135-'New Data'!D134)/('New Data'!$A135-'New Data'!$A134)</f>
        <v>#DIV/0!</v>
      </c>
      <c r="E135" s="178" t="e">
        <f>('New Data'!E135-'New Data'!E134)/('New Data'!$A135-'New Data'!$A134)</f>
        <v>#DIV/0!</v>
      </c>
      <c r="F135" s="178" t="e">
        <f>('New Data'!F135-'New Data'!F134)/('New Data'!$A135-'New Data'!$A134)</f>
        <v>#DIV/0!</v>
      </c>
      <c r="G135" s="178" t="e">
        <f>('New Data'!G135-'New Data'!G134)/('New Data'!$A135-'New Data'!$A134)</f>
        <v>#DIV/0!</v>
      </c>
      <c r="H135" s="178" t="e">
        <f>('New Data'!H135-'New Data'!H134)/('New Data'!$A135-'New Data'!$A134)</f>
        <v>#DIV/0!</v>
      </c>
      <c r="I135" s="178" t="e">
        <f>('New Data'!I135-'New Data'!I134)/('New Data'!$A135-'New Data'!$A134)</f>
        <v>#DIV/0!</v>
      </c>
      <c r="J135" s="178" t="e">
        <f>('New Data'!J135-'New Data'!J134)/('New Data'!$A135-'New Data'!$A134)</f>
        <v>#DIV/0!</v>
      </c>
      <c r="K135" s="178" t="e">
        <f>('New Data'!K135-'New Data'!K134)/('New Data'!$A135-'New Data'!$A134)</f>
        <v>#DIV/0!</v>
      </c>
      <c r="L135" s="178" t="e">
        <f>('New Data'!L135-'New Data'!L134)/('New Data'!$A135-'New Data'!$A134)</f>
        <v>#DIV/0!</v>
      </c>
      <c r="M135" s="178" t="e">
        <f>('New Data'!M135-'New Data'!M134)/('New Data'!$A135-'New Data'!$A134)</f>
        <v>#DIV/0!</v>
      </c>
      <c r="N135" s="178" t="e">
        <f>('New Data'!N135-'New Data'!N134)/('New Data'!$A135-'New Data'!$A134)</f>
        <v>#DIV/0!</v>
      </c>
      <c r="O135" s="178" t="e">
        <f>('New Data'!O135-'New Data'!O134)/('New Data'!$A135-'New Data'!$A134)</f>
        <v>#DIV/0!</v>
      </c>
      <c r="P135" s="178" t="e">
        <f>('New Data'!P135-'New Data'!P134)/('New Data'!$A135-'New Data'!$A134)</f>
        <v>#DIV/0!</v>
      </c>
      <c r="Q135" s="178" t="e">
        <f>('New Data'!Q135-'New Data'!Q134)/('New Data'!$A135-'New Data'!$A134)</f>
        <v>#DIV/0!</v>
      </c>
      <c r="R135" s="178" t="e">
        <f>('New Data'!R135-'New Data'!R134)/('New Data'!$A135-'New Data'!$A134)</f>
        <v>#DIV/0!</v>
      </c>
      <c r="S135" s="178" t="e">
        <f>('New Data'!S135-'New Data'!S134)/('New Data'!$A135-'New Data'!$A134)</f>
        <v>#DIV/0!</v>
      </c>
      <c r="T135" s="178" t="e">
        <f>('New Data'!T135-'New Data'!T134)/('New Data'!$A135-'New Data'!$A134)</f>
        <v>#DIV/0!</v>
      </c>
      <c r="U135" s="178" t="e">
        <f>('New Data'!U135-'New Data'!U134)/('New Data'!$A135-'New Data'!$A134)</f>
        <v>#DIV/0!</v>
      </c>
      <c r="V135" s="178" t="e">
        <f>('New Data'!V135-'New Data'!V134)/('New Data'!$A135-'New Data'!$A134)</f>
        <v>#DIV/0!</v>
      </c>
      <c r="W135" s="178" t="e">
        <f>('New Data'!W135-'New Data'!W134)/('New Data'!$A135-'New Data'!$A134)</f>
        <v>#DIV/0!</v>
      </c>
      <c r="X135" s="178" t="e">
        <f>('New Data'!X135-'New Data'!X134)/('New Data'!$A135-'New Data'!$A134)</f>
        <v>#DIV/0!</v>
      </c>
      <c r="Y135" s="178" t="e">
        <f>('New Data'!Y135-'New Data'!Y134)/('New Data'!$A135-'New Data'!$A134)</f>
        <v>#DIV/0!</v>
      </c>
      <c r="Z135" s="178" t="e">
        <f>('New Data'!Z135-'New Data'!Z134)/('New Data'!$A135-'New Data'!$A134)</f>
        <v>#DIV/0!</v>
      </c>
      <c r="AA135" s="178" t="e">
        <f>('New Data'!AC135-'New Data'!AC134)/('New Data'!$A135-'New Data'!$A134)</f>
        <v>#DIV/0!</v>
      </c>
      <c r="AB135" s="178" t="e">
        <f>('New Data'!AB135-'New Data'!AB134)/('New Data'!$A135-'New Data'!$A134)</f>
        <v>#DIV/0!</v>
      </c>
      <c r="AD135" s="178" t="e">
        <f>('New Data'!AE135-'New Data'!AE134)/('New Data'!$A135-'New Data'!$A134)</f>
        <v>#DIV/0!</v>
      </c>
      <c r="AE135" s="178" t="e">
        <f>('New Data'!AF135-'New Data'!AF134)/('New Data'!$A135-'New Data'!$A134)</f>
        <v>#DIV/0!</v>
      </c>
      <c r="AF135" s="178" t="e">
        <f t="shared" si="4"/>
        <v>#DIV/0!</v>
      </c>
    </row>
    <row r="136" spans="1:32" x14ac:dyDescent="0.3">
      <c r="A136" s="112">
        <f>'New Data'!A136</f>
        <v>0</v>
      </c>
      <c r="B136" s="178" t="e">
        <f>('New Data'!B136-'New Data'!B135)/('New Data'!$A136-'New Data'!$A135)</f>
        <v>#DIV/0!</v>
      </c>
      <c r="C136" s="178" t="e">
        <f>('New Data'!C136-'New Data'!C135)/('New Data'!$A136-'New Data'!$A135)</f>
        <v>#DIV/0!</v>
      </c>
      <c r="D136" s="178" t="e">
        <f>('New Data'!D136-'New Data'!D135)/('New Data'!$A136-'New Data'!$A135)</f>
        <v>#DIV/0!</v>
      </c>
      <c r="E136" s="178" t="e">
        <f>('New Data'!E136-'New Data'!E135)/('New Data'!$A136-'New Data'!$A135)</f>
        <v>#DIV/0!</v>
      </c>
      <c r="F136" s="178" t="e">
        <f>('New Data'!F136-'New Data'!F135)/('New Data'!$A136-'New Data'!$A135)</f>
        <v>#DIV/0!</v>
      </c>
      <c r="G136" s="178" t="e">
        <f>('New Data'!G136-'New Data'!G135)/('New Data'!$A136-'New Data'!$A135)</f>
        <v>#DIV/0!</v>
      </c>
      <c r="H136" s="178" t="e">
        <f>('New Data'!H136-'New Data'!H135)/('New Data'!$A136-'New Data'!$A135)</f>
        <v>#DIV/0!</v>
      </c>
      <c r="I136" s="178" t="e">
        <f>('New Data'!I136-'New Data'!I135)/('New Data'!$A136-'New Data'!$A135)</f>
        <v>#DIV/0!</v>
      </c>
      <c r="J136" s="178" t="e">
        <f>('New Data'!J136-'New Data'!J135)/('New Data'!$A136-'New Data'!$A135)</f>
        <v>#DIV/0!</v>
      </c>
      <c r="K136" s="178" t="e">
        <f>('New Data'!K136-'New Data'!K135)/('New Data'!$A136-'New Data'!$A135)</f>
        <v>#DIV/0!</v>
      </c>
      <c r="L136" s="178" t="e">
        <f>('New Data'!L136-'New Data'!L135)/('New Data'!$A136-'New Data'!$A135)</f>
        <v>#DIV/0!</v>
      </c>
      <c r="M136" s="178" t="e">
        <f>('New Data'!M136-'New Data'!M135)/('New Data'!$A136-'New Data'!$A135)</f>
        <v>#DIV/0!</v>
      </c>
      <c r="N136" s="178" t="e">
        <f>('New Data'!N136-'New Data'!N135)/('New Data'!$A136-'New Data'!$A135)</f>
        <v>#DIV/0!</v>
      </c>
      <c r="O136" s="178" t="e">
        <f>('New Data'!O136-'New Data'!O135)/('New Data'!$A136-'New Data'!$A135)</f>
        <v>#DIV/0!</v>
      </c>
      <c r="P136" s="178" t="e">
        <f>('New Data'!P136-'New Data'!P135)/('New Data'!$A136-'New Data'!$A135)</f>
        <v>#DIV/0!</v>
      </c>
      <c r="Q136" s="178" t="e">
        <f>('New Data'!Q136-'New Data'!Q135)/('New Data'!$A136-'New Data'!$A135)</f>
        <v>#DIV/0!</v>
      </c>
      <c r="R136" s="178" t="e">
        <f>('New Data'!R136-'New Data'!R135)/('New Data'!$A136-'New Data'!$A135)</f>
        <v>#DIV/0!</v>
      </c>
      <c r="S136" s="178" t="e">
        <f>('New Data'!S136-'New Data'!S135)/('New Data'!$A136-'New Data'!$A135)</f>
        <v>#DIV/0!</v>
      </c>
      <c r="T136" s="178" t="e">
        <f>('New Data'!T136-'New Data'!T135)/('New Data'!$A136-'New Data'!$A135)</f>
        <v>#DIV/0!</v>
      </c>
      <c r="U136" s="178" t="e">
        <f>('New Data'!U136-'New Data'!U135)/('New Data'!$A136-'New Data'!$A135)</f>
        <v>#DIV/0!</v>
      </c>
      <c r="V136" s="178" t="e">
        <f>('New Data'!V136-'New Data'!V135)/('New Data'!$A136-'New Data'!$A135)</f>
        <v>#DIV/0!</v>
      </c>
      <c r="W136" s="178" t="e">
        <f>('New Data'!W136-'New Data'!W135)/('New Data'!$A136-'New Data'!$A135)</f>
        <v>#DIV/0!</v>
      </c>
      <c r="X136" s="178" t="e">
        <f>('New Data'!X136-'New Data'!X135)/('New Data'!$A136-'New Data'!$A135)</f>
        <v>#DIV/0!</v>
      </c>
      <c r="Y136" s="178" t="e">
        <f>('New Data'!Y136-'New Data'!Y135)/('New Data'!$A136-'New Data'!$A135)</f>
        <v>#DIV/0!</v>
      </c>
      <c r="Z136" s="178" t="e">
        <f>('New Data'!Z136-'New Data'!Z135)/('New Data'!$A136-'New Data'!$A135)</f>
        <v>#DIV/0!</v>
      </c>
      <c r="AA136" s="178" t="e">
        <f>('New Data'!AC136-'New Data'!AC135)/('New Data'!$A136-'New Data'!$A135)</f>
        <v>#DIV/0!</v>
      </c>
      <c r="AB136" s="178" t="e">
        <f>('New Data'!AB136-'New Data'!AB135)/('New Data'!$A136-'New Data'!$A135)</f>
        <v>#DIV/0!</v>
      </c>
      <c r="AD136" s="178" t="e">
        <f>('New Data'!AE136-'New Data'!AE135)/('New Data'!$A136-'New Data'!$A135)</f>
        <v>#DIV/0!</v>
      </c>
      <c r="AE136" s="178" t="e">
        <f>('New Data'!AF136-'New Data'!AF135)/('New Data'!$A136-'New Data'!$A135)</f>
        <v>#DIV/0!</v>
      </c>
      <c r="AF136" s="178" t="e">
        <f t="shared" si="4"/>
        <v>#DIV/0!</v>
      </c>
    </row>
    <row r="137" spans="1:32" x14ac:dyDescent="0.3">
      <c r="A137" s="112">
        <f>'New Data'!A137</f>
        <v>0</v>
      </c>
      <c r="B137" s="178" t="e">
        <f>('New Data'!B137-'New Data'!B136)/('New Data'!$A137-'New Data'!$A136)</f>
        <v>#DIV/0!</v>
      </c>
      <c r="C137" s="178" t="e">
        <f>('New Data'!C137-'New Data'!C136)/('New Data'!$A137-'New Data'!$A136)</f>
        <v>#DIV/0!</v>
      </c>
      <c r="D137" s="178" t="e">
        <f>('New Data'!D137-'New Data'!D136)/('New Data'!$A137-'New Data'!$A136)</f>
        <v>#DIV/0!</v>
      </c>
      <c r="E137" s="178" t="e">
        <f>('New Data'!E137-'New Data'!E136)/('New Data'!$A137-'New Data'!$A136)</f>
        <v>#DIV/0!</v>
      </c>
      <c r="F137" s="178" t="e">
        <f>('New Data'!F137-'New Data'!F136)/('New Data'!$A137-'New Data'!$A136)</f>
        <v>#DIV/0!</v>
      </c>
      <c r="G137" s="178" t="e">
        <f>('New Data'!G137-'New Data'!G136)/('New Data'!$A137-'New Data'!$A136)</f>
        <v>#DIV/0!</v>
      </c>
      <c r="H137" s="178" t="e">
        <f>('New Data'!H137-'New Data'!H136)/('New Data'!$A137-'New Data'!$A136)</f>
        <v>#DIV/0!</v>
      </c>
      <c r="I137" s="178" t="e">
        <f>('New Data'!I137-'New Data'!I136)/('New Data'!$A137-'New Data'!$A136)</f>
        <v>#DIV/0!</v>
      </c>
      <c r="J137" s="178" t="e">
        <f>('New Data'!J137-'New Data'!J136)/('New Data'!$A137-'New Data'!$A136)</f>
        <v>#DIV/0!</v>
      </c>
      <c r="K137" s="178" t="e">
        <f>('New Data'!K137-'New Data'!K136)/('New Data'!$A137-'New Data'!$A136)</f>
        <v>#DIV/0!</v>
      </c>
      <c r="L137" s="178" t="e">
        <f>('New Data'!L137-'New Data'!L136)/('New Data'!$A137-'New Data'!$A136)</f>
        <v>#DIV/0!</v>
      </c>
      <c r="M137" s="178" t="e">
        <f>('New Data'!M137-'New Data'!M136)/('New Data'!$A137-'New Data'!$A136)</f>
        <v>#DIV/0!</v>
      </c>
      <c r="N137" s="178" t="e">
        <f>('New Data'!N137-'New Data'!N136)/('New Data'!$A137-'New Data'!$A136)</f>
        <v>#DIV/0!</v>
      </c>
      <c r="O137" s="178" t="e">
        <f>('New Data'!O137-'New Data'!O136)/('New Data'!$A137-'New Data'!$A136)</f>
        <v>#DIV/0!</v>
      </c>
      <c r="P137" s="178" t="e">
        <f>('New Data'!P137-'New Data'!P136)/('New Data'!$A137-'New Data'!$A136)</f>
        <v>#DIV/0!</v>
      </c>
      <c r="Q137" s="178" t="e">
        <f>('New Data'!Q137-'New Data'!Q136)/('New Data'!$A137-'New Data'!$A136)</f>
        <v>#DIV/0!</v>
      </c>
      <c r="R137" s="178" t="e">
        <f>('New Data'!R137-'New Data'!R136)/('New Data'!$A137-'New Data'!$A136)</f>
        <v>#DIV/0!</v>
      </c>
      <c r="S137" s="178" t="e">
        <f>('New Data'!S137-'New Data'!S136)/('New Data'!$A137-'New Data'!$A136)</f>
        <v>#DIV/0!</v>
      </c>
      <c r="T137" s="178" t="e">
        <f>('New Data'!T137-'New Data'!T136)/('New Data'!$A137-'New Data'!$A136)</f>
        <v>#DIV/0!</v>
      </c>
      <c r="U137" s="178" t="e">
        <f>('New Data'!U137-'New Data'!U136)/('New Data'!$A137-'New Data'!$A136)</f>
        <v>#DIV/0!</v>
      </c>
      <c r="V137" s="178" t="e">
        <f>('New Data'!V137-'New Data'!V136)/('New Data'!$A137-'New Data'!$A136)</f>
        <v>#DIV/0!</v>
      </c>
      <c r="W137" s="178" t="e">
        <f>('New Data'!W137-'New Data'!W136)/('New Data'!$A137-'New Data'!$A136)</f>
        <v>#DIV/0!</v>
      </c>
      <c r="X137" s="178" t="e">
        <f>('New Data'!X137-'New Data'!X136)/('New Data'!$A137-'New Data'!$A136)</f>
        <v>#DIV/0!</v>
      </c>
      <c r="Y137" s="178" t="e">
        <f>('New Data'!Y137-'New Data'!Y136)/('New Data'!$A137-'New Data'!$A136)</f>
        <v>#DIV/0!</v>
      </c>
      <c r="Z137" s="178" t="e">
        <f>('New Data'!Z137-'New Data'!Z136)/('New Data'!$A137-'New Data'!$A136)</f>
        <v>#DIV/0!</v>
      </c>
      <c r="AA137" s="178" t="e">
        <f>('New Data'!AC137-'New Data'!AC136)/('New Data'!$A137-'New Data'!$A136)</f>
        <v>#DIV/0!</v>
      </c>
      <c r="AB137" s="178" t="e">
        <f>('New Data'!AB137-'New Data'!AB136)/('New Data'!$A137-'New Data'!$A136)</f>
        <v>#DIV/0!</v>
      </c>
      <c r="AD137" s="178" t="e">
        <f>('New Data'!AE137-'New Data'!AE136)/('New Data'!$A137-'New Data'!$A136)</f>
        <v>#DIV/0!</v>
      </c>
      <c r="AE137" s="178" t="e">
        <f>('New Data'!AF137-'New Data'!AF136)/('New Data'!$A137-'New Data'!$A136)</f>
        <v>#DIV/0!</v>
      </c>
      <c r="AF137" s="178" t="e">
        <f t="shared" si="4"/>
        <v>#DIV/0!</v>
      </c>
    </row>
    <row r="138" spans="1:32" x14ac:dyDescent="0.3">
      <c r="A138" s="112">
        <f>'New Data'!A138</f>
        <v>0</v>
      </c>
      <c r="B138" s="178" t="e">
        <f>('New Data'!B138-'New Data'!B137)/('New Data'!$A138-'New Data'!$A137)</f>
        <v>#DIV/0!</v>
      </c>
      <c r="C138" s="178" t="e">
        <f>('New Data'!C138-'New Data'!C137)/('New Data'!$A138-'New Data'!$A137)</f>
        <v>#DIV/0!</v>
      </c>
      <c r="D138" s="178" t="e">
        <f>('New Data'!D138-'New Data'!D137)/('New Data'!$A138-'New Data'!$A137)</f>
        <v>#DIV/0!</v>
      </c>
      <c r="E138" s="178" t="e">
        <f>('New Data'!E138-'New Data'!E137)/('New Data'!$A138-'New Data'!$A137)</f>
        <v>#DIV/0!</v>
      </c>
      <c r="F138" s="178" t="e">
        <f>('New Data'!F138-'New Data'!F137)/('New Data'!$A138-'New Data'!$A137)</f>
        <v>#DIV/0!</v>
      </c>
      <c r="G138" s="178" t="e">
        <f>('New Data'!G138-'New Data'!G137)/('New Data'!$A138-'New Data'!$A137)</f>
        <v>#DIV/0!</v>
      </c>
      <c r="H138" s="178" t="e">
        <f>('New Data'!H138-'New Data'!H137)/('New Data'!$A138-'New Data'!$A137)</f>
        <v>#DIV/0!</v>
      </c>
      <c r="I138" s="178" t="e">
        <f>('New Data'!I138-'New Data'!I137)/('New Data'!$A138-'New Data'!$A137)</f>
        <v>#DIV/0!</v>
      </c>
      <c r="J138" s="178" t="e">
        <f>('New Data'!J138-'New Data'!J137)/('New Data'!$A138-'New Data'!$A137)</f>
        <v>#DIV/0!</v>
      </c>
      <c r="K138" s="178" t="e">
        <f>('New Data'!K138-'New Data'!K137)/('New Data'!$A138-'New Data'!$A137)</f>
        <v>#DIV/0!</v>
      </c>
      <c r="L138" s="178" t="e">
        <f>('New Data'!L138-'New Data'!L137)/('New Data'!$A138-'New Data'!$A137)</f>
        <v>#DIV/0!</v>
      </c>
      <c r="M138" s="178" t="e">
        <f>('New Data'!M138-'New Data'!M137)/('New Data'!$A138-'New Data'!$A137)</f>
        <v>#DIV/0!</v>
      </c>
      <c r="N138" s="178" t="e">
        <f>('New Data'!N138-'New Data'!N137)/('New Data'!$A138-'New Data'!$A137)</f>
        <v>#DIV/0!</v>
      </c>
      <c r="O138" s="178" t="e">
        <f>('New Data'!O138-'New Data'!O137)/('New Data'!$A138-'New Data'!$A137)</f>
        <v>#DIV/0!</v>
      </c>
      <c r="P138" s="178" t="e">
        <f>('New Data'!P138-'New Data'!P137)/('New Data'!$A138-'New Data'!$A137)</f>
        <v>#DIV/0!</v>
      </c>
      <c r="Q138" s="178" t="e">
        <f>('New Data'!Q138-'New Data'!Q137)/('New Data'!$A138-'New Data'!$A137)</f>
        <v>#DIV/0!</v>
      </c>
      <c r="R138" s="178" t="e">
        <f>('New Data'!R138-'New Data'!R137)/('New Data'!$A138-'New Data'!$A137)</f>
        <v>#DIV/0!</v>
      </c>
      <c r="S138" s="178" t="e">
        <f>('New Data'!S138-'New Data'!S137)/('New Data'!$A138-'New Data'!$A137)</f>
        <v>#DIV/0!</v>
      </c>
      <c r="T138" s="178" t="e">
        <f>('New Data'!T138-'New Data'!T137)/('New Data'!$A138-'New Data'!$A137)</f>
        <v>#DIV/0!</v>
      </c>
      <c r="U138" s="178" t="e">
        <f>('New Data'!U138-'New Data'!U137)/('New Data'!$A138-'New Data'!$A137)</f>
        <v>#DIV/0!</v>
      </c>
      <c r="V138" s="178" t="e">
        <f>('New Data'!V138-'New Data'!V137)/('New Data'!$A138-'New Data'!$A137)</f>
        <v>#DIV/0!</v>
      </c>
      <c r="W138" s="178" t="e">
        <f>('New Data'!W138-'New Data'!W137)/('New Data'!$A138-'New Data'!$A137)</f>
        <v>#DIV/0!</v>
      </c>
      <c r="X138" s="178" t="e">
        <f>('New Data'!X138-'New Data'!X137)/('New Data'!$A138-'New Data'!$A137)</f>
        <v>#DIV/0!</v>
      </c>
      <c r="Y138" s="178" t="e">
        <f>('New Data'!Y138-'New Data'!Y137)/('New Data'!$A138-'New Data'!$A137)</f>
        <v>#DIV/0!</v>
      </c>
      <c r="Z138" s="178" t="e">
        <f>('New Data'!Z138-'New Data'!Z137)/('New Data'!$A138-'New Data'!$A137)</f>
        <v>#DIV/0!</v>
      </c>
      <c r="AA138" s="178" t="e">
        <f>('New Data'!AC138-'New Data'!AC137)/('New Data'!$A138-'New Data'!$A137)</f>
        <v>#DIV/0!</v>
      </c>
      <c r="AB138" s="178" t="e">
        <f>('New Data'!AB138-'New Data'!AB137)/('New Data'!$A138-'New Data'!$A137)</f>
        <v>#DIV/0!</v>
      </c>
      <c r="AD138" s="178" t="e">
        <f>('New Data'!AE138-'New Data'!AE137)/('New Data'!$A138-'New Data'!$A137)</f>
        <v>#DIV/0!</v>
      </c>
      <c r="AE138" s="178" t="e">
        <f>('New Data'!AF138-'New Data'!AF137)/('New Data'!$A138-'New Data'!$A137)</f>
        <v>#DIV/0!</v>
      </c>
      <c r="AF138" s="178" t="e">
        <f t="shared" si="4"/>
        <v>#DIV/0!</v>
      </c>
    </row>
    <row r="139" spans="1:32" x14ac:dyDescent="0.3">
      <c r="A139" s="112">
        <f>'New Data'!A139</f>
        <v>0</v>
      </c>
      <c r="B139" s="178" t="e">
        <f>('New Data'!B139-'New Data'!B138)/('New Data'!$A139-'New Data'!$A138)</f>
        <v>#DIV/0!</v>
      </c>
      <c r="C139" s="178" t="e">
        <f>('New Data'!C139-'New Data'!C138)/('New Data'!$A139-'New Data'!$A138)</f>
        <v>#DIV/0!</v>
      </c>
      <c r="D139" s="178" t="e">
        <f>('New Data'!D139-'New Data'!D138)/('New Data'!$A139-'New Data'!$A138)</f>
        <v>#DIV/0!</v>
      </c>
      <c r="E139" s="178" t="e">
        <f>('New Data'!E139-'New Data'!E138)/('New Data'!$A139-'New Data'!$A138)</f>
        <v>#DIV/0!</v>
      </c>
      <c r="F139" s="178" t="e">
        <f>('New Data'!F139-'New Data'!F138)/('New Data'!$A139-'New Data'!$A138)</f>
        <v>#DIV/0!</v>
      </c>
      <c r="G139" s="178" t="e">
        <f>('New Data'!G139-'New Data'!G138)/('New Data'!$A139-'New Data'!$A138)</f>
        <v>#DIV/0!</v>
      </c>
      <c r="H139" s="178" t="e">
        <f>('New Data'!H139-'New Data'!H138)/('New Data'!$A139-'New Data'!$A138)</f>
        <v>#DIV/0!</v>
      </c>
      <c r="I139" s="178" t="e">
        <f>('New Data'!I139-'New Data'!I138)/('New Data'!$A139-'New Data'!$A138)</f>
        <v>#DIV/0!</v>
      </c>
      <c r="J139" s="178" t="e">
        <f>('New Data'!J139-'New Data'!J138)/('New Data'!$A139-'New Data'!$A138)</f>
        <v>#DIV/0!</v>
      </c>
      <c r="K139" s="178" t="e">
        <f>('New Data'!K139-'New Data'!K138)/('New Data'!$A139-'New Data'!$A138)</f>
        <v>#DIV/0!</v>
      </c>
      <c r="L139" s="178" t="e">
        <f>('New Data'!L139-'New Data'!L138)/('New Data'!$A139-'New Data'!$A138)</f>
        <v>#DIV/0!</v>
      </c>
      <c r="M139" s="178" t="e">
        <f>('New Data'!M139-'New Data'!M138)/('New Data'!$A139-'New Data'!$A138)</f>
        <v>#DIV/0!</v>
      </c>
      <c r="N139" s="178" t="e">
        <f>('New Data'!N139-'New Data'!N138)/('New Data'!$A139-'New Data'!$A138)</f>
        <v>#DIV/0!</v>
      </c>
      <c r="O139" s="178" t="e">
        <f>('New Data'!O139-'New Data'!O138)/('New Data'!$A139-'New Data'!$A138)</f>
        <v>#DIV/0!</v>
      </c>
      <c r="P139" s="178" t="e">
        <f>('New Data'!P139-'New Data'!P138)/('New Data'!$A139-'New Data'!$A138)</f>
        <v>#DIV/0!</v>
      </c>
      <c r="Q139" s="178" t="e">
        <f>('New Data'!Q139-'New Data'!Q138)/('New Data'!$A139-'New Data'!$A138)</f>
        <v>#DIV/0!</v>
      </c>
      <c r="R139" s="178" t="e">
        <f>('New Data'!R139-'New Data'!R138)/('New Data'!$A139-'New Data'!$A138)</f>
        <v>#DIV/0!</v>
      </c>
      <c r="S139" s="178" t="e">
        <f>('New Data'!S139-'New Data'!S138)/('New Data'!$A139-'New Data'!$A138)</f>
        <v>#DIV/0!</v>
      </c>
      <c r="T139" s="178" t="e">
        <f>('New Data'!T139-'New Data'!T138)/('New Data'!$A139-'New Data'!$A138)</f>
        <v>#DIV/0!</v>
      </c>
      <c r="U139" s="178" t="e">
        <f>('New Data'!U139-'New Data'!U138)/('New Data'!$A139-'New Data'!$A138)</f>
        <v>#DIV/0!</v>
      </c>
      <c r="V139" s="178" t="e">
        <f>('New Data'!V139-'New Data'!V138)/('New Data'!$A139-'New Data'!$A138)</f>
        <v>#DIV/0!</v>
      </c>
      <c r="W139" s="178" t="e">
        <f>('New Data'!W139-'New Data'!W138)/('New Data'!$A139-'New Data'!$A138)</f>
        <v>#DIV/0!</v>
      </c>
      <c r="X139" s="178" t="e">
        <f>('New Data'!X139-'New Data'!X138)/('New Data'!$A139-'New Data'!$A138)</f>
        <v>#DIV/0!</v>
      </c>
      <c r="Y139" s="178" t="e">
        <f>('New Data'!Y139-'New Data'!Y138)/('New Data'!$A139-'New Data'!$A138)</f>
        <v>#DIV/0!</v>
      </c>
      <c r="Z139" s="178" t="e">
        <f>('New Data'!Z139-'New Data'!Z138)/('New Data'!$A139-'New Data'!$A138)</f>
        <v>#DIV/0!</v>
      </c>
      <c r="AA139" s="178" t="e">
        <f>('New Data'!AC139-'New Data'!AC138)/('New Data'!$A139-'New Data'!$A138)</f>
        <v>#DIV/0!</v>
      </c>
      <c r="AB139" s="178" t="e">
        <f>('New Data'!AB139-'New Data'!AB138)/('New Data'!$A139-'New Data'!$A138)</f>
        <v>#DIV/0!</v>
      </c>
      <c r="AD139" s="178" t="e">
        <f>('New Data'!AE139-'New Data'!AE138)/('New Data'!$A139-'New Data'!$A138)</f>
        <v>#DIV/0!</v>
      </c>
      <c r="AE139" s="178" t="e">
        <f>('New Data'!AF139-'New Data'!AF138)/('New Data'!$A139-'New Data'!$A138)</f>
        <v>#DIV/0!</v>
      </c>
      <c r="AF139" s="178" t="e">
        <f t="shared" si="4"/>
        <v>#DIV/0!</v>
      </c>
    </row>
    <row r="140" spans="1:32" x14ac:dyDescent="0.3">
      <c r="A140" s="112">
        <f>'New Data'!A140</f>
        <v>0</v>
      </c>
      <c r="B140" s="178" t="e">
        <f>('New Data'!B140-'New Data'!B139)/('New Data'!$A140-'New Data'!$A139)</f>
        <v>#DIV/0!</v>
      </c>
      <c r="C140" s="178" t="e">
        <f>('New Data'!C140-'New Data'!C139)/('New Data'!$A140-'New Data'!$A139)</f>
        <v>#DIV/0!</v>
      </c>
      <c r="D140" s="178" t="e">
        <f>('New Data'!D140-'New Data'!D139)/('New Data'!$A140-'New Data'!$A139)</f>
        <v>#DIV/0!</v>
      </c>
      <c r="E140" s="178" t="e">
        <f>('New Data'!E140-'New Data'!E139)/('New Data'!$A140-'New Data'!$A139)</f>
        <v>#DIV/0!</v>
      </c>
      <c r="F140" s="178" t="e">
        <f>('New Data'!F140-'New Data'!F139)/('New Data'!$A140-'New Data'!$A139)</f>
        <v>#DIV/0!</v>
      </c>
      <c r="G140" s="178" t="e">
        <f>('New Data'!G140-'New Data'!G139)/('New Data'!$A140-'New Data'!$A139)</f>
        <v>#DIV/0!</v>
      </c>
      <c r="H140" s="178" t="e">
        <f>('New Data'!H140-'New Data'!H139)/('New Data'!$A140-'New Data'!$A139)</f>
        <v>#DIV/0!</v>
      </c>
      <c r="I140" s="178" t="e">
        <f>('New Data'!I140-'New Data'!I139)/('New Data'!$A140-'New Data'!$A139)</f>
        <v>#DIV/0!</v>
      </c>
      <c r="J140" s="178" t="e">
        <f>('New Data'!J140-'New Data'!J139)/('New Data'!$A140-'New Data'!$A139)</f>
        <v>#DIV/0!</v>
      </c>
      <c r="K140" s="178" t="e">
        <f>('New Data'!K140-'New Data'!K139)/('New Data'!$A140-'New Data'!$A139)</f>
        <v>#DIV/0!</v>
      </c>
      <c r="L140" s="178" t="e">
        <f>('New Data'!L140-'New Data'!L139)/('New Data'!$A140-'New Data'!$A139)</f>
        <v>#DIV/0!</v>
      </c>
      <c r="M140" s="178" t="e">
        <f>('New Data'!M140-'New Data'!M139)/('New Data'!$A140-'New Data'!$A139)</f>
        <v>#DIV/0!</v>
      </c>
      <c r="N140" s="178" t="e">
        <f>('New Data'!N140-'New Data'!N139)/('New Data'!$A140-'New Data'!$A139)</f>
        <v>#DIV/0!</v>
      </c>
      <c r="O140" s="178" t="e">
        <f>('New Data'!O140-'New Data'!O139)/('New Data'!$A140-'New Data'!$A139)</f>
        <v>#DIV/0!</v>
      </c>
      <c r="P140" s="178" t="e">
        <f>('New Data'!P140-'New Data'!P139)/('New Data'!$A140-'New Data'!$A139)</f>
        <v>#DIV/0!</v>
      </c>
      <c r="Q140" s="178" t="e">
        <f>('New Data'!Q140-'New Data'!Q139)/('New Data'!$A140-'New Data'!$A139)</f>
        <v>#DIV/0!</v>
      </c>
      <c r="R140" s="178" t="e">
        <f>('New Data'!R140-'New Data'!R139)/('New Data'!$A140-'New Data'!$A139)</f>
        <v>#DIV/0!</v>
      </c>
      <c r="S140" s="178" t="e">
        <f>('New Data'!S140-'New Data'!S139)/('New Data'!$A140-'New Data'!$A139)</f>
        <v>#DIV/0!</v>
      </c>
      <c r="T140" s="178" t="e">
        <f>('New Data'!T140-'New Data'!T139)/('New Data'!$A140-'New Data'!$A139)</f>
        <v>#DIV/0!</v>
      </c>
      <c r="U140" s="178" t="e">
        <f>('New Data'!U140-'New Data'!U139)/('New Data'!$A140-'New Data'!$A139)</f>
        <v>#DIV/0!</v>
      </c>
      <c r="V140" s="178" t="e">
        <f>('New Data'!V140-'New Data'!V139)/('New Data'!$A140-'New Data'!$A139)</f>
        <v>#DIV/0!</v>
      </c>
      <c r="W140" s="178" t="e">
        <f>('New Data'!W140-'New Data'!W139)/('New Data'!$A140-'New Data'!$A139)</f>
        <v>#DIV/0!</v>
      </c>
      <c r="X140" s="178" t="e">
        <f>('New Data'!X140-'New Data'!X139)/('New Data'!$A140-'New Data'!$A139)</f>
        <v>#DIV/0!</v>
      </c>
      <c r="Y140" s="178" t="e">
        <f>('New Data'!Y140-'New Data'!Y139)/('New Data'!$A140-'New Data'!$A139)</f>
        <v>#DIV/0!</v>
      </c>
      <c r="Z140" s="178" t="e">
        <f>('New Data'!Z140-'New Data'!Z139)/('New Data'!$A140-'New Data'!$A139)</f>
        <v>#DIV/0!</v>
      </c>
      <c r="AA140" s="178" t="e">
        <f>('New Data'!AC140-'New Data'!AC139)/('New Data'!$A140-'New Data'!$A139)</f>
        <v>#DIV/0!</v>
      </c>
      <c r="AB140" s="178" t="e">
        <f>('New Data'!AB140-'New Data'!AB139)/('New Data'!$A140-'New Data'!$A139)</f>
        <v>#DIV/0!</v>
      </c>
      <c r="AD140" s="178" t="e">
        <f>('New Data'!AE140-'New Data'!AE139)/('New Data'!$A140-'New Data'!$A139)</f>
        <v>#DIV/0!</v>
      </c>
      <c r="AE140" s="178" t="e">
        <f>('New Data'!AF140-'New Data'!AF139)/('New Data'!$A140-'New Data'!$A139)</f>
        <v>#DIV/0!</v>
      </c>
      <c r="AF140" s="178" t="e">
        <f t="shared" si="4"/>
        <v>#DIV/0!</v>
      </c>
    </row>
    <row r="141" spans="1:32" x14ac:dyDescent="0.3">
      <c r="A141" s="112">
        <f>'New Data'!A141</f>
        <v>0</v>
      </c>
      <c r="B141" s="178" t="e">
        <f>('New Data'!B141-'New Data'!B140)/('New Data'!$A141-'New Data'!$A140)</f>
        <v>#DIV/0!</v>
      </c>
      <c r="C141" s="178" t="e">
        <f>('New Data'!C141-'New Data'!C140)/('New Data'!$A141-'New Data'!$A140)</f>
        <v>#DIV/0!</v>
      </c>
      <c r="D141" s="178" t="e">
        <f>('New Data'!D141-'New Data'!D140)/('New Data'!$A141-'New Data'!$A140)</f>
        <v>#DIV/0!</v>
      </c>
      <c r="E141" s="178" t="e">
        <f>('New Data'!E141-'New Data'!E140)/('New Data'!$A141-'New Data'!$A140)</f>
        <v>#DIV/0!</v>
      </c>
      <c r="F141" s="178" t="e">
        <f>('New Data'!F141-'New Data'!F140)/('New Data'!$A141-'New Data'!$A140)</f>
        <v>#DIV/0!</v>
      </c>
      <c r="G141" s="178" t="e">
        <f>('New Data'!G141-'New Data'!G140)/('New Data'!$A141-'New Data'!$A140)</f>
        <v>#DIV/0!</v>
      </c>
      <c r="H141" s="178" t="e">
        <f>('New Data'!H141-'New Data'!H140)/('New Data'!$A141-'New Data'!$A140)</f>
        <v>#DIV/0!</v>
      </c>
      <c r="I141" s="178" t="e">
        <f>('New Data'!I141-'New Data'!I140)/('New Data'!$A141-'New Data'!$A140)</f>
        <v>#DIV/0!</v>
      </c>
      <c r="J141" s="178" t="e">
        <f>('New Data'!J141-'New Data'!J140)/('New Data'!$A141-'New Data'!$A140)</f>
        <v>#DIV/0!</v>
      </c>
      <c r="K141" s="178" t="e">
        <f>('New Data'!K141-'New Data'!K140)/('New Data'!$A141-'New Data'!$A140)</f>
        <v>#DIV/0!</v>
      </c>
      <c r="L141" s="178" t="e">
        <f>('New Data'!L141-'New Data'!L140)/('New Data'!$A141-'New Data'!$A140)</f>
        <v>#DIV/0!</v>
      </c>
      <c r="M141" s="178" t="e">
        <f>('New Data'!M141-'New Data'!M140)/('New Data'!$A141-'New Data'!$A140)</f>
        <v>#DIV/0!</v>
      </c>
      <c r="N141" s="178" t="e">
        <f>('New Data'!N141-'New Data'!N140)/('New Data'!$A141-'New Data'!$A140)</f>
        <v>#DIV/0!</v>
      </c>
      <c r="O141" s="178" t="e">
        <f>('New Data'!O141-'New Data'!O140)/('New Data'!$A141-'New Data'!$A140)</f>
        <v>#DIV/0!</v>
      </c>
      <c r="P141" s="178" t="e">
        <f>('New Data'!P141-'New Data'!P140)/('New Data'!$A141-'New Data'!$A140)</f>
        <v>#DIV/0!</v>
      </c>
      <c r="Q141" s="178" t="e">
        <f>('New Data'!Q141-'New Data'!Q140)/('New Data'!$A141-'New Data'!$A140)</f>
        <v>#DIV/0!</v>
      </c>
      <c r="R141" s="178" t="e">
        <f>('New Data'!R141-'New Data'!R140)/('New Data'!$A141-'New Data'!$A140)</f>
        <v>#DIV/0!</v>
      </c>
      <c r="S141" s="178" t="e">
        <f>('New Data'!S141-'New Data'!S140)/('New Data'!$A141-'New Data'!$A140)</f>
        <v>#DIV/0!</v>
      </c>
      <c r="T141" s="178" t="e">
        <f>('New Data'!T141-'New Data'!T140)/('New Data'!$A141-'New Data'!$A140)</f>
        <v>#DIV/0!</v>
      </c>
      <c r="U141" s="178" t="e">
        <f>('New Data'!U141-'New Data'!U140)/('New Data'!$A141-'New Data'!$A140)</f>
        <v>#DIV/0!</v>
      </c>
      <c r="V141" s="178" t="e">
        <f>('New Data'!V141-'New Data'!V140)/('New Data'!$A141-'New Data'!$A140)</f>
        <v>#DIV/0!</v>
      </c>
      <c r="W141" s="178" t="e">
        <f>('New Data'!W141-'New Data'!W140)/('New Data'!$A141-'New Data'!$A140)</f>
        <v>#DIV/0!</v>
      </c>
      <c r="X141" s="178" t="e">
        <f>('New Data'!X141-'New Data'!X140)/('New Data'!$A141-'New Data'!$A140)</f>
        <v>#DIV/0!</v>
      </c>
      <c r="Y141" s="178" t="e">
        <f>('New Data'!Y141-'New Data'!Y140)/('New Data'!$A141-'New Data'!$A140)</f>
        <v>#DIV/0!</v>
      </c>
      <c r="Z141" s="178" t="e">
        <f>('New Data'!Z141-'New Data'!Z140)/('New Data'!$A141-'New Data'!$A140)</f>
        <v>#DIV/0!</v>
      </c>
      <c r="AA141" s="178" t="e">
        <f>('New Data'!AC141-'New Data'!AC140)/('New Data'!$A141-'New Data'!$A140)</f>
        <v>#DIV/0!</v>
      </c>
      <c r="AB141" s="178" t="e">
        <f>('New Data'!AB141-'New Data'!AB140)/('New Data'!$A141-'New Data'!$A140)</f>
        <v>#DIV/0!</v>
      </c>
      <c r="AD141" s="178" t="e">
        <f>('New Data'!AE141-'New Data'!AE140)/('New Data'!$A141-'New Data'!$A140)</f>
        <v>#DIV/0!</v>
      </c>
      <c r="AE141" s="178" t="e">
        <f>('New Data'!AF141-'New Data'!AF140)/('New Data'!$A141-'New Data'!$A140)</f>
        <v>#DIV/0!</v>
      </c>
      <c r="AF141" s="178" t="e">
        <f t="shared" si="4"/>
        <v>#DIV/0!</v>
      </c>
    </row>
    <row r="142" spans="1:32" x14ac:dyDescent="0.3">
      <c r="A142" s="112">
        <f>'New Data'!A142</f>
        <v>0</v>
      </c>
      <c r="B142" s="178" t="e">
        <f>('New Data'!B142-'New Data'!B141)/('New Data'!$A142-'New Data'!$A141)</f>
        <v>#DIV/0!</v>
      </c>
      <c r="C142" s="178" t="e">
        <f>('New Data'!C142-'New Data'!C141)/('New Data'!$A142-'New Data'!$A141)</f>
        <v>#DIV/0!</v>
      </c>
      <c r="D142" s="178" t="e">
        <f>('New Data'!D142-'New Data'!D141)/('New Data'!$A142-'New Data'!$A141)</f>
        <v>#DIV/0!</v>
      </c>
      <c r="E142" s="178" t="e">
        <f>('New Data'!E142-'New Data'!E141)/('New Data'!$A142-'New Data'!$A141)</f>
        <v>#DIV/0!</v>
      </c>
      <c r="F142" s="178" t="e">
        <f>('New Data'!F142-'New Data'!F141)/('New Data'!$A142-'New Data'!$A141)</f>
        <v>#DIV/0!</v>
      </c>
      <c r="G142" s="178" t="e">
        <f>('New Data'!G142-'New Data'!G141)/('New Data'!$A142-'New Data'!$A141)</f>
        <v>#DIV/0!</v>
      </c>
      <c r="H142" s="178" t="e">
        <f>('New Data'!H142-'New Data'!H141)/('New Data'!$A142-'New Data'!$A141)</f>
        <v>#DIV/0!</v>
      </c>
      <c r="I142" s="178" t="e">
        <f>('New Data'!I142-'New Data'!I141)/('New Data'!$A142-'New Data'!$A141)</f>
        <v>#DIV/0!</v>
      </c>
      <c r="J142" s="178" t="e">
        <f>('New Data'!J142-'New Data'!J141)/('New Data'!$A142-'New Data'!$A141)</f>
        <v>#DIV/0!</v>
      </c>
      <c r="K142" s="178" t="e">
        <f>('New Data'!K142-'New Data'!K141)/('New Data'!$A142-'New Data'!$A141)</f>
        <v>#DIV/0!</v>
      </c>
      <c r="L142" s="178" t="e">
        <f>('New Data'!L142-'New Data'!L141)/('New Data'!$A142-'New Data'!$A141)</f>
        <v>#DIV/0!</v>
      </c>
      <c r="M142" s="178" t="e">
        <f>('New Data'!M142-'New Data'!M141)/('New Data'!$A142-'New Data'!$A141)</f>
        <v>#DIV/0!</v>
      </c>
      <c r="N142" s="178" t="e">
        <f>('New Data'!N142-'New Data'!N141)/('New Data'!$A142-'New Data'!$A141)</f>
        <v>#DIV/0!</v>
      </c>
      <c r="O142" s="178" t="e">
        <f>('New Data'!O142-'New Data'!O141)/('New Data'!$A142-'New Data'!$A141)</f>
        <v>#DIV/0!</v>
      </c>
      <c r="P142" s="178" t="e">
        <f>('New Data'!P142-'New Data'!P141)/('New Data'!$A142-'New Data'!$A141)</f>
        <v>#DIV/0!</v>
      </c>
      <c r="Q142" s="178" t="e">
        <f>('New Data'!Q142-'New Data'!Q141)/('New Data'!$A142-'New Data'!$A141)</f>
        <v>#DIV/0!</v>
      </c>
      <c r="R142" s="178" t="e">
        <f>('New Data'!R142-'New Data'!R141)/('New Data'!$A142-'New Data'!$A141)</f>
        <v>#DIV/0!</v>
      </c>
      <c r="S142" s="178" t="e">
        <f>('New Data'!S142-'New Data'!S141)/('New Data'!$A142-'New Data'!$A141)</f>
        <v>#DIV/0!</v>
      </c>
      <c r="T142" s="178" t="e">
        <f>('New Data'!T142-'New Data'!T141)/('New Data'!$A142-'New Data'!$A141)</f>
        <v>#DIV/0!</v>
      </c>
      <c r="U142" s="178" t="e">
        <f>('New Data'!U142-'New Data'!U141)/('New Data'!$A142-'New Data'!$A141)</f>
        <v>#DIV/0!</v>
      </c>
      <c r="V142" s="178" t="e">
        <f>('New Data'!V142-'New Data'!V141)/('New Data'!$A142-'New Data'!$A141)</f>
        <v>#DIV/0!</v>
      </c>
      <c r="W142" s="178" t="e">
        <f>('New Data'!W142-'New Data'!W141)/('New Data'!$A142-'New Data'!$A141)</f>
        <v>#DIV/0!</v>
      </c>
      <c r="X142" s="178" t="e">
        <f>('New Data'!X142-'New Data'!X141)/('New Data'!$A142-'New Data'!$A141)</f>
        <v>#DIV/0!</v>
      </c>
      <c r="Y142" s="178" t="e">
        <f>('New Data'!Y142-'New Data'!Y141)/('New Data'!$A142-'New Data'!$A141)</f>
        <v>#DIV/0!</v>
      </c>
      <c r="Z142" s="178" t="e">
        <f>('New Data'!Z142-'New Data'!Z141)/('New Data'!$A142-'New Data'!$A141)</f>
        <v>#DIV/0!</v>
      </c>
      <c r="AA142" s="178" t="e">
        <f>('New Data'!AC142-'New Data'!AC141)/('New Data'!$A142-'New Data'!$A141)</f>
        <v>#DIV/0!</v>
      </c>
      <c r="AB142" s="178" t="e">
        <f>('New Data'!AB142-'New Data'!AB141)/('New Data'!$A142-'New Data'!$A141)</f>
        <v>#DIV/0!</v>
      </c>
      <c r="AD142" s="178" t="e">
        <f>('New Data'!AE142-'New Data'!AE141)/('New Data'!$A142-'New Data'!$A141)</f>
        <v>#DIV/0!</v>
      </c>
      <c r="AE142" s="178" t="e">
        <f>('New Data'!AF142-'New Data'!AF141)/('New Data'!$A142-'New Data'!$A141)</f>
        <v>#DIV/0!</v>
      </c>
      <c r="AF142" s="178" t="e">
        <f t="shared" si="4"/>
        <v>#DIV/0!</v>
      </c>
    </row>
    <row r="143" spans="1:32" x14ac:dyDescent="0.3">
      <c r="A143" s="112">
        <f>'New Data'!A143</f>
        <v>0</v>
      </c>
      <c r="B143" s="178" t="e">
        <f>('New Data'!B143-'New Data'!B142)/('New Data'!$A143-'New Data'!$A142)</f>
        <v>#DIV/0!</v>
      </c>
      <c r="C143" s="178" t="e">
        <f>('New Data'!C143-'New Data'!C142)/('New Data'!$A143-'New Data'!$A142)</f>
        <v>#DIV/0!</v>
      </c>
      <c r="D143" s="178" t="e">
        <f>('New Data'!D143-'New Data'!D142)/('New Data'!$A143-'New Data'!$A142)</f>
        <v>#DIV/0!</v>
      </c>
      <c r="E143" s="178" t="e">
        <f>('New Data'!E143-'New Data'!E142)/('New Data'!$A143-'New Data'!$A142)</f>
        <v>#DIV/0!</v>
      </c>
      <c r="F143" s="178" t="e">
        <f>('New Data'!F143-'New Data'!F142)/('New Data'!$A143-'New Data'!$A142)</f>
        <v>#DIV/0!</v>
      </c>
      <c r="G143" s="178" t="e">
        <f>('New Data'!G143-'New Data'!G142)/('New Data'!$A143-'New Data'!$A142)</f>
        <v>#DIV/0!</v>
      </c>
      <c r="H143" s="178" t="e">
        <f>('New Data'!H143-'New Data'!H142)/('New Data'!$A143-'New Data'!$A142)</f>
        <v>#DIV/0!</v>
      </c>
      <c r="I143" s="178" t="e">
        <f>('New Data'!I143-'New Data'!I142)/('New Data'!$A143-'New Data'!$A142)</f>
        <v>#DIV/0!</v>
      </c>
      <c r="J143" s="178" t="e">
        <f>('New Data'!J143-'New Data'!J142)/('New Data'!$A143-'New Data'!$A142)</f>
        <v>#DIV/0!</v>
      </c>
      <c r="K143" s="178" t="e">
        <f>('New Data'!K143-'New Data'!K142)/('New Data'!$A143-'New Data'!$A142)</f>
        <v>#DIV/0!</v>
      </c>
      <c r="L143" s="178" t="e">
        <f>('New Data'!L143-'New Data'!L142)/('New Data'!$A143-'New Data'!$A142)</f>
        <v>#DIV/0!</v>
      </c>
      <c r="M143" s="178" t="e">
        <f>('New Data'!M143-'New Data'!M142)/('New Data'!$A143-'New Data'!$A142)</f>
        <v>#DIV/0!</v>
      </c>
      <c r="N143" s="178" t="e">
        <f>('New Data'!N143-'New Data'!N142)/('New Data'!$A143-'New Data'!$A142)</f>
        <v>#DIV/0!</v>
      </c>
      <c r="O143" s="178" t="e">
        <f>('New Data'!O143-'New Data'!O142)/('New Data'!$A143-'New Data'!$A142)</f>
        <v>#DIV/0!</v>
      </c>
      <c r="P143" s="178" t="e">
        <f>('New Data'!P143-'New Data'!P142)/('New Data'!$A143-'New Data'!$A142)</f>
        <v>#DIV/0!</v>
      </c>
      <c r="Q143" s="178" t="e">
        <f>('New Data'!Q143-'New Data'!Q142)/('New Data'!$A143-'New Data'!$A142)</f>
        <v>#DIV/0!</v>
      </c>
      <c r="R143" s="178" t="e">
        <f>('New Data'!R143-'New Data'!R142)/('New Data'!$A143-'New Data'!$A142)</f>
        <v>#DIV/0!</v>
      </c>
      <c r="S143" s="178" t="e">
        <f>('New Data'!S143-'New Data'!S142)/('New Data'!$A143-'New Data'!$A142)</f>
        <v>#DIV/0!</v>
      </c>
      <c r="T143" s="178" t="e">
        <f>('New Data'!T143-'New Data'!T142)/('New Data'!$A143-'New Data'!$A142)</f>
        <v>#DIV/0!</v>
      </c>
      <c r="U143" s="178" t="e">
        <f>('New Data'!U143-'New Data'!U142)/('New Data'!$A143-'New Data'!$A142)</f>
        <v>#DIV/0!</v>
      </c>
      <c r="V143" s="178" t="e">
        <f>('New Data'!V143-'New Data'!V142)/('New Data'!$A143-'New Data'!$A142)</f>
        <v>#DIV/0!</v>
      </c>
      <c r="W143" s="178" t="e">
        <f>('New Data'!W143-'New Data'!W142)/('New Data'!$A143-'New Data'!$A142)</f>
        <v>#DIV/0!</v>
      </c>
      <c r="X143" s="178" t="e">
        <f>('New Data'!X143-'New Data'!X142)/('New Data'!$A143-'New Data'!$A142)</f>
        <v>#DIV/0!</v>
      </c>
      <c r="Y143" s="178" t="e">
        <f>('New Data'!Y143-'New Data'!Y142)/('New Data'!$A143-'New Data'!$A142)</f>
        <v>#DIV/0!</v>
      </c>
      <c r="Z143" s="178" t="e">
        <f>('New Data'!Z143-'New Data'!Z142)/('New Data'!$A143-'New Data'!$A142)</f>
        <v>#DIV/0!</v>
      </c>
      <c r="AA143" s="178" t="e">
        <f>('New Data'!AC143-'New Data'!AC142)/('New Data'!$A143-'New Data'!$A142)</f>
        <v>#DIV/0!</v>
      </c>
      <c r="AB143" s="178" t="e">
        <f>('New Data'!AB143-'New Data'!AB142)/('New Data'!$A143-'New Data'!$A142)</f>
        <v>#DIV/0!</v>
      </c>
      <c r="AD143" s="178" t="e">
        <f>('New Data'!AE143-'New Data'!AE142)/('New Data'!$A143-'New Data'!$A142)</f>
        <v>#DIV/0!</v>
      </c>
      <c r="AE143" s="178" t="e">
        <f>('New Data'!AF143-'New Data'!AF142)/('New Data'!$A143-'New Data'!$A142)</f>
        <v>#DIV/0!</v>
      </c>
      <c r="AF143" s="178" t="e">
        <f t="shared" si="4"/>
        <v>#DIV/0!</v>
      </c>
    </row>
    <row r="144" spans="1:32" x14ac:dyDescent="0.3">
      <c r="A144" s="112">
        <f>'New Data'!A144</f>
        <v>0</v>
      </c>
      <c r="B144" s="178" t="e">
        <f>('New Data'!B144-'New Data'!B143)/('New Data'!$A144-'New Data'!$A143)</f>
        <v>#DIV/0!</v>
      </c>
      <c r="C144" s="178" t="e">
        <f>('New Data'!C144-'New Data'!C143)/('New Data'!$A144-'New Data'!$A143)</f>
        <v>#DIV/0!</v>
      </c>
      <c r="D144" s="178" t="e">
        <f>('New Data'!D144-'New Data'!D143)/('New Data'!$A144-'New Data'!$A143)</f>
        <v>#DIV/0!</v>
      </c>
      <c r="E144" s="178" t="e">
        <f>('New Data'!E144-'New Data'!E143)/('New Data'!$A144-'New Data'!$A143)</f>
        <v>#DIV/0!</v>
      </c>
      <c r="F144" s="178" t="e">
        <f>('New Data'!F144-'New Data'!F143)/('New Data'!$A144-'New Data'!$A143)</f>
        <v>#DIV/0!</v>
      </c>
      <c r="G144" s="178" t="e">
        <f>('New Data'!G144-'New Data'!G143)/('New Data'!$A144-'New Data'!$A143)</f>
        <v>#DIV/0!</v>
      </c>
      <c r="H144" s="178" t="e">
        <f>('New Data'!H144-'New Data'!H143)/('New Data'!$A144-'New Data'!$A143)</f>
        <v>#DIV/0!</v>
      </c>
      <c r="I144" s="178" t="e">
        <f>('New Data'!I144-'New Data'!I143)/('New Data'!$A144-'New Data'!$A143)</f>
        <v>#DIV/0!</v>
      </c>
      <c r="J144" s="178" t="e">
        <f>('New Data'!J144-'New Data'!J143)/('New Data'!$A144-'New Data'!$A143)</f>
        <v>#DIV/0!</v>
      </c>
      <c r="K144" s="178" t="e">
        <f>('New Data'!K144-'New Data'!K143)/('New Data'!$A144-'New Data'!$A143)</f>
        <v>#DIV/0!</v>
      </c>
      <c r="L144" s="178" t="e">
        <f>('New Data'!L144-'New Data'!L143)/('New Data'!$A144-'New Data'!$A143)</f>
        <v>#DIV/0!</v>
      </c>
      <c r="M144" s="178" t="e">
        <f>('New Data'!M144-'New Data'!M143)/('New Data'!$A144-'New Data'!$A143)</f>
        <v>#DIV/0!</v>
      </c>
      <c r="N144" s="178" t="e">
        <f>('New Data'!N144-'New Data'!N143)/('New Data'!$A144-'New Data'!$A143)</f>
        <v>#DIV/0!</v>
      </c>
      <c r="O144" s="178" t="e">
        <f>('New Data'!O144-'New Data'!O143)/('New Data'!$A144-'New Data'!$A143)</f>
        <v>#DIV/0!</v>
      </c>
      <c r="P144" s="178" t="e">
        <f>('New Data'!P144-'New Data'!P143)/('New Data'!$A144-'New Data'!$A143)</f>
        <v>#DIV/0!</v>
      </c>
      <c r="Q144" s="178" t="e">
        <f>('New Data'!Q144-'New Data'!Q143)/('New Data'!$A144-'New Data'!$A143)</f>
        <v>#DIV/0!</v>
      </c>
      <c r="R144" s="178" t="e">
        <f>('New Data'!R144-'New Data'!R143)/('New Data'!$A144-'New Data'!$A143)</f>
        <v>#DIV/0!</v>
      </c>
      <c r="S144" s="178" t="e">
        <f>('New Data'!S144-'New Data'!S143)/('New Data'!$A144-'New Data'!$A143)</f>
        <v>#DIV/0!</v>
      </c>
      <c r="T144" s="178" t="e">
        <f>('New Data'!T144-'New Data'!T143)/('New Data'!$A144-'New Data'!$A143)</f>
        <v>#DIV/0!</v>
      </c>
      <c r="U144" s="178" t="e">
        <f>('New Data'!U144-'New Data'!U143)/('New Data'!$A144-'New Data'!$A143)</f>
        <v>#DIV/0!</v>
      </c>
      <c r="V144" s="178" t="e">
        <f>('New Data'!V144-'New Data'!V143)/('New Data'!$A144-'New Data'!$A143)</f>
        <v>#DIV/0!</v>
      </c>
      <c r="W144" s="178" t="e">
        <f>('New Data'!W144-'New Data'!W143)/('New Data'!$A144-'New Data'!$A143)</f>
        <v>#DIV/0!</v>
      </c>
      <c r="X144" s="178" t="e">
        <f>('New Data'!X144-'New Data'!X143)/('New Data'!$A144-'New Data'!$A143)</f>
        <v>#DIV/0!</v>
      </c>
      <c r="Y144" s="178" t="e">
        <f>('New Data'!Y144-'New Data'!Y143)/('New Data'!$A144-'New Data'!$A143)</f>
        <v>#DIV/0!</v>
      </c>
      <c r="Z144" s="178" t="e">
        <f>('New Data'!Z144-'New Data'!Z143)/('New Data'!$A144-'New Data'!$A143)</f>
        <v>#DIV/0!</v>
      </c>
      <c r="AA144" s="178" t="e">
        <f>('New Data'!AC144-'New Data'!AC143)/('New Data'!$A144-'New Data'!$A143)</f>
        <v>#DIV/0!</v>
      </c>
      <c r="AB144" s="178" t="e">
        <f>('New Data'!AB144-'New Data'!AB143)/('New Data'!$A144-'New Data'!$A143)</f>
        <v>#DIV/0!</v>
      </c>
      <c r="AD144" s="178" t="e">
        <f>('New Data'!AE144-'New Data'!AE143)/('New Data'!$A144-'New Data'!$A143)</f>
        <v>#DIV/0!</v>
      </c>
      <c r="AE144" s="178" t="e">
        <f>('New Data'!AF144-'New Data'!AF143)/('New Data'!$A144-'New Data'!$A143)</f>
        <v>#DIV/0!</v>
      </c>
      <c r="AF144" s="178" t="e">
        <f t="shared" si="4"/>
        <v>#DIV/0!</v>
      </c>
    </row>
    <row r="145" spans="1:32" x14ac:dyDescent="0.3">
      <c r="A145" s="112">
        <f>'New Data'!A145</f>
        <v>0</v>
      </c>
      <c r="B145" s="178" t="e">
        <f>('New Data'!B145-'New Data'!B144)/('New Data'!$A145-'New Data'!$A144)</f>
        <v>#DIV/0!</v>
      </c>
      <c r="C145" s="178" t="e">
        <f>('New Data'!C145-'New Data'!C144)/('New Data'!$A145-'New Data'!$A144)</f>
        <v>#DIV/0!</v>
      </c>
      <c r="D145" s="178" t="e">
        <f>('New Data'!D145-'New Data'!D144)/('New Data'!$A145-'New Data'!$A144)</f>
        <v>#DIV/0!</v>
      </c>
      <c r="E145" s="178" t="e">
        <f>('New Data'!E145-'New Data'!E144)/('New Data'!$A145-'New Data'!$A144)</f>
        <v>#DIV/0!</v>
      </c>
      <c r="F145" s="178" t="e">
        <f>('New Data'!F145-'New Data'!F144)/('New Data'!$A145-'New Data'!$A144)</f>
        <v>#DIV/0!</v>
      </c>
      <c r="G145" s="178" t="e">
        <f>('New Data'!G145-'New Data'!G144)/('New Data'!$A145-'New Data'!$A144)</f>
        <v>#DIV/0!</v>
      </c>
      <c r="H145" s="178" t="e">
        <f>('New Data'!H145-'New Data'!H144)/('New Data'!$A145-'New Data'!$A144)</f>
        <v>#DIV/0!</v>
      </c>
      <c r="I145" s="178" t="e">
        <f>('New Data'!I145-'New Data'!I144)/('New Data'!$A145-'New Data'!$A144)</f>
        <v>#DIV/0!</v>
      </c>
      <c r="J145" s="178" t="e">
        <f>('New Data'!J145-'New Data'!J144)/('New Data'!$A145-'New Data'!$A144)</f>
        <v>#DIV/0!</v>
      </c>
      <c r="K145" s="178" t="e">
        <f>('New Data'!K145-'New Data'!K144)/('New Data'!$A145-'New Data'!$A144)</f>
        <v>#DIV/0!</v>
      </c>
      <c r="L145" s="178" t="e">
        <f>('New Data'!L145-'New Data'!L144)/('New Data'!$A145-'New Data'!$A144)</f>
        <v>#DIV/0!</v>
      </c>
      <c r="M145" s="178" t="e">
        <f>('New Data'!M145-'New Data'!M144)/('New Data'!$A145-'New Data'!$A144)</f>
        <v>#DIV/0!</v>
      </c>
      <c r="N145" s="178" t="e">
        <f>('New Data'!N145-'New Data'!N144)/('New Data'!$A145-'New Data'!$A144)</f>
        <v>#DIV/0!</v>
      </c>
      <c r="O145" s="178" t="e">
        <f>('New Data'!O145-'New Data'!O144)/('New Data'!$A145-'New Data'!$A144)</f>
        <v>#DIV/0!</v>
      </c>
      <c r="P145" s="178" t="e">
        <f>('New Data'!P145-'New Data'!P144)/('New Data'!$A145-'New Data'!$A144)</f>
        <v>#DIV/0!</v>
      </c>
      <c r="Q145" s="178" t="e">
        <f>('New Data'!Q145-'New Data'!Q144)/('New Data'!$A145-'New Data'!$A144)</f>
        <v>#DIV/0!</v>
      </c>
      <c r="R145" s="178" t="e">
        <f>('New Data'!R145-'New Data'!R144)/('New Data'!$A145-'New Data'!$A144)</f>
        <v>#DIV/0!</v>
      </c>
      <c r="S145" s="178" t="e">
        <f>('New Data'!S145-'New Data'!S144)/('New Data'!$A145-'New Data'!$A144)</f>
        <v>#DIV/0!</v>
      </c>
      <c r="T145" s="178" t="e">
        <f>('New Data'!T145-'New Data'!T144)/('New Data'!$A145-'New Data'!$A144)</f>
        <v>#DIV/0!</v>
      </c>
      <c r="U145" s="178" t="e">
        <f>('New Data'!U145-'New Data'!U144)/('New Data'!$A145-'New Data'!$A144)</f>
        <v>#DIV/0!</v>
      </c>
      <c r="V145" s="178" t="e">
        <f>('New Data'!V145-'New Data'!V144)/('New Data'!$A145-'New Data'!$A144)</f>
        <v>#DIV/0!</v>
      </c>
      <c r="W145" s="178" t="e">
        <f>('New Data'!W145-'New Data'!W144)/('New Data'!$A145-'New Data'!$A144)</f>
        <v>#DIV/0!</v>
      </c>
      <c r="X145" s="178" t="e">
        <f>('New Data'!X145-'New Data'!X144)/('New Data'!$A145-'New Data'!$A144)</f>
        <v>#DIV/0!</v>
      </c>
      <c r="Y145" s="178" t="e">
        <f>('New Data'!Y145-'New Data'!Y144)/('New Data'!$A145-'New Data'!$A144)</f>
        <v>#DIV/0!</v>
      </c>
      <c r="Z145" s="178" t="e">
        <f>('New Data'!Z145-'New Data'!Z144)/('New Data'!$A145-'New Data'!$A144)</f>
        <v>#DIV/0!</v>
      </c>
      <c r="AA145" s="178" t="e">
        <f>('New Data'!AC145-'New Data'!AC144)/('New Data'!$A145-'New Data'!$A144)</f>
        <v>#DIV/0!</v>
      </c>
      <c r="AB145" s="178" t="e">
        <f>('New Data'!AB145-'New Data'!AB144)/('New Data'!$A145-'New Data'!$A144)</f>
        <v>#DIV/0!</v>
      </c>
      <c r="AD145" s="178" t="e">
        <f>('New Data'!AE145-'New Data'!AE144)/('New Data'!$A145-'New Data'!$A144)</f>
        <v>#DIV/0!</v>
      </c>
      <c r="AE145" s="178" t="e">
        <f>('New Data'!AF145-'New Data'!AF144)/('New Data'!$A145-'New Data'!$A144)</f>
        <v>#DIV/0!</v>
      </c>
      <c r="AF145" s="178" t="e">
        <f t="shared" si="4"/>
        <v>#DIV/0!</v>
      </c>
    </row>
    <row r="146" spans="1:32" x14ac:dyDescent="0.3">
      <c r="A146" s="112">
        <f>'New Data'!A146</f>
        <v>0</v>
      </c>
      <c r="B146" s="178" t="e">
        <f>('New Data'!B146-'New Data'!B145)/('New Data'!$A146-'New Data'!$A145)</f>
        <v>#DIV/0!</v>
      </c>
      <c r="C146" s="178" t="e">
        <f>('New Data'!C146-'New Data'!C145)/('New Data'!$A146-'New Data'!$A145)</f>
        <v>#DIV/0!</v>
      </c>
      <c r="D146" s="178" t="e">
        <f>('New Data'!D146-'New Data'!D145)/('New Data'!$A146-'New Data'!$A145)</f>
        <v>#DIV/0!</v>
      </c>
      <c r="E146" s="178" t="e">
        <f>('New Data'!E146-'New Data'!E145)/('New Data'!$A146-'New Data'!$A145)</f>
        <v>#DIV/0!</v>
      </c>
      <c r="F146" s="178" t="e">
        <f>('New Data'!F146-'New Data'!F145)/('New Data'!$A146-'New Data'!$A145)</f>
        <v>#DIV/0!</v>
      </c>
      <c r="G146" s="178" t="e">
        <f>('New Data'!G146-'New Data'!G145)/('New Data'!$A146-'New Data'!$A145)</f>
        <v>#DIV/0!</v>
      </c>
      <c r="H146" s="178" t="e">
        <f>('New Data'!H146-'New Data'!H145)/('New Data'!$A146-'New Data'!$A145)</f>
        <v>#DIV/0!</v>
      </c>
      <c r="I146" s="178" t="e">
        <f>('New Data'!I146-'New Data'!I145)/('New Data'!$A146-'New Data'!$A145)</f>
        <v>#DIV/0!</v>
      </c>
      <c r="J146" s="178" t="e">
        <f>('New Data'!J146-'New Data'!J145)/('New Data'!$A146-'New Data'!$A145)</f>
        <v>#DIV/0!</v>
      </c>
      <c r="K146" s="178" t="e">
        <f>('New Data'!K146-'New Data'!K145)/('New Data'!$A146-'New Data'!$A145)</f>
        <v>#DIV/0!</v>
      </c>
      <c r="L146" s="178" t="e">
        <f>('New Data'!L146-'New Data'!L145)/('New Data'!$A146-'New Data'!$A145)</f>
        <v>#DIV/0!</v>
      </c>
      <c r="M146" s="178" t="e">
        <f>('New Data'!M146-'New Data'!M145)/('New Data'!$A146-'New Data'!$A145)</f>
        <v>#DIV/0!</v>
      </c>
      <c r="N146" s="178" t="e">
        <f>('New Data'!N146-'New Data'!N145)/('New Data'!$A146-'New Data'!$A145)</f>
        <v>#DIV/0!</v>
      </c>
      <c r="O146" s="178" t="e">
        <f>('New Data'!O146-'New Data'!O145)/('New Data'!$A146-'New Data'!$A145)</f>
        <v>#DIV/0!</v>
      </c>
      <c r="P146" s="178" t="e">
        <f>('New Data'!P146-'New Data'!P145)/('New Data'!$A146-'New Data'!$A145)</f>
        <v>#DIV/0!</v>
      </c>
      <c r="Q146" s="178" t="e">
        <f>('New Data'!Q146-'New Data'!Q145)/('New Data'!$A146-'New Data'!$A145)</f>
        <v>#DIV/0!</v>
      </c>
      <c r="R146" s="178" t="e">
        <f>('New Data'!R146-'New Data'!R145)/('New Data'!$A146-'New Data'!$A145)</f>
        <v>#DIV/0!</v>
      </c>
      <c r="S146" s="178" t="e">
        <f>('New Data'!S146-'New Data'!S145)/('New Data'!$A146-'New Data'!$A145)</f>
        <v>#DIV/0!</v>
      </c>
      <c r="T146" s="178" t="e">
        <f>('New Data'!T146-'New Data'!T145)/('New Data'!$A146-'New Data'!$A145)</f>
        <v>#DIV/0!</v>
      </c>
      <c r="U146" s="178" t="e">
        <f>('New Data'!U146-'New Data'!U145)/('New Data'!$A146-'New Data'!$A145)</f>
        <v>#DIV/0!</v>
      </c>
      <c r="V146" s="178" t="e">
        <f>('New Data'!V146-'New Data'!V145)/('New Data'!$A146-'New Data'!$A145)</f>
        <v>#DIV/0!</v>
      </c>
      <c r="W146" s="178" t="e">
        <f>('New Data'!W146-'New Data'!W145)/('New Data'!$A146-'New Data'!$A145)</f>
        <v>#DIV/0!</v>
      </c>
      <c r="X146" s="178" t="e">
        <f>('New Data'!X146-'New Data'!X145)/('New Data'!$A146-'New Data'!$A145)</f>
        <v>#DIV/0!</v>
      </c>
      <c r="Y146" s="178" t="e">
        <f>('New Data'!Y146-'New Data'!Y145)/('New Data'!$A146-'New Data'!$A145)</f>
        <v>#DIV/0!</v>
      </c>
      <c r="Z146" s="178" t="e">
        <f>('New Data'!Z146-'New Data'!Z145)/('New Data'!$A146-'New Data'!$A145)</f>
        <v>#DIV/0!</v>
      </c>
      <c r="AA146" s="178" t="e">
        <f>('New Data'!AC146-'New Data'!AC145)/('New Data'!$A146-'New Data'!$A145)</f>
        <v>#DIV/0!</v>
      </c>
      <c r="AB146" s="178" t="e">
        <f>('New Data'!AB146-'New Data'!AB145)/('New Data'!$A146-'New Data'!$A145)</f>
        <v>#DIV/0!</v>
      </c>
      <c r="AD146" s="178" t="e">
        <f>('New Data'!AE146-'New Data'!AE145)/('New Data'!$A146-'New Data'!$A145)</f>
        <v>#DIV/0!</v>
      </c>
      <c r="AE146" s="178" t="e">
        <f>('New Data'!AF146-'New Data'!AF145)/('New Data'!$A146-'New Data'!$A145)</f>
        <v>#DIV/0!</v>
      </c>
      <c r="AF146" s="178" t="e">
        <f t="shared" si="4"/>
        <v>#DIV/0!</v>
      </c>
    </row>
    <row r="147" spans="1:32" x14ac:dyDescent="0.3">
      <c r="A147" s="112">
        <f>'New Data'!A147</f>
        <v>0</v>
      </c>
      <c r="B147" s="178" t="e">
        <f>('New Data'!B147-'New Data'!B146)/('New Data'!$A147-'New Data'!$A146)</f>
        <v>#DIV/0!</v>
      </c>
      <c r="C147" s="178" t="e">
        <f>('New Data'!C147-'New Data'!C146)/('New Data'!$A147-'New Data'!$A146)</f>
        <v>#DIV/0!</v>
      </c>
      <c r="D147" s="178" t="e">
        <f>('New Data'!D147-'New Data'!D146)/('New Data'!$A147-'New Data'!$A146)</f>
        <v>#DIV/0!</v>
      </c>
      <c r="E147" s="178" t="e">
        <f>('New Data'!E147-'New Data'!E146)/('New Data'!$A147-'New Data'!$A146)</f>
        <v>#DIV/0!</v>
      </c>
      <c r="F147" s="178" t="e">
        <f>('New Data'!F147-'New Data'!F146)/('New Data'!$A147-'New Data'!$A146)</f>
        <v>#DIV/0!</v>
      </c>
      <c r="G147" s="178" t="e">
        <f>('New Data'!G147-'New Data'!G146)/('New Data'!$A147-'New Data'!$A146)</f>
        <v>#DIV/0!</v>
      </c>
      <c r="H147" s="178" t="e">
        <f>('New Data'!H147-'New Data'!H146)/('New Data'!$A147-'New Data'!$A146)</f>
        <v>#DIV/0!</v>
      </c>
      <c r="I147" s="178" t="e">
        <f>('New Data'!I147-'New Data'!I146)/('New Data'!$A147-'New Data'!$A146)</f>
        <v>#DIV/0!</v>
      </c>
      <c r="J147" s="178" t="e">
        <f>('New Data'!J147-'New Data'!J146)/('New Data'!$A147-'New Data'!$A146)</f>
        <v>#DIV/0!</v>
      </c>
      <c r="K147" s="178" t="e">
        <f>('New Data'!K147-'New Data'!K146)/('New Data'!$A147-'New Data'!$A146)</f>
        <v>#DIV/0!</v>
      </c>
      <c r="L147" s="178" t="e">
        <f>('New Data'!L147-'New Data'!L146)/('New Data'!$A147-'New Data'!$A146)</f>
        <v>#DIV/0!</v>
      </c>
      <c r="M147" s="178" t="e">
        <f>('New Data'!M147-'New Data'!M146)/('New Data'!$A147-'New Data'!$A146)</f>
        <v>#DIV/0!</v>
      </c>
      <c r="N147" s="178" t="e">
        <f>('New Data'!N147-'New Data'!N146)/('New Data'!$A147-'New Data'!$A146)</f>
        <v>#DIV/0!</v>
      </c>
      <c r="O147" s="178" t="e">
        <f>('New Data'!O147-'New Data'!O146)/('New Data'!$A147-'New Data'!$A146)</f>
        <v>#DIV/0!</v>
      </c>
      <c r="P147" s="178" t="e">
        <f>('New Data'!P147-'New Data'!P146)/('New Data'!$A147-'New Data'!$A146)</f>
        <v>#DIV/0!</v>
      </c>
      <c r="Q147" s="178" t="e">
        <f>('New Data'!Q147-'New Data'!Q146)/('New Data'!$A147-'New Data'!$A146)</f>
        <v>#DIV/0!</v>
      </c>
      <c r="R147" s="178" t="e">
        <f>('New Data'!R147-'New Data'!R146)/('New Data'!$A147-'New Data'!$A146)</f>
        <v>#DIV/0!</v>
      </c>
      <c r="S147" s="178" t="e">
        <f>('New Data'!S147-'New Data'!S146)/('New Data'!$A147-'New Data'!$A146)</f>
        <v>#DIV/0!</v>
      </c>
      <c r="T147" s="178" t="e">
        <f>('New Data'!T147-'New Data'!T146)/('New Data'!$A147-'New Data'!$A146)</f>
        <v>#DIV/0!</v>
      </c>
      <c r="U147" s="178" t="e">
        <f>('New Data'!U147-'New Data'!U146)/('New Data'!$A147-'New Data'!$A146)</f>
        <v>#DIV/0!</v>
      </c>
      <c r="V147" s="178" t="e">
        <f>('New Data'!V147-'New Data'!V146)/('New Data'!$A147-'New Data'!$A146)</f>
        <v>#DIV/0!</v>
      </c>
      <c r="W147" s="178" t="e">
        <f>('New Data'!W147-'New Data'!W146)/('New Data'!$A147-'New Data'!$A146)</f>
        <v>#DIV/0!</v>
      </c>
      <c r="X147" s="178" t="e">
        <f>('New Data'!X147-'New Data'!X146)/('New Data'!$A147-'New Data'!$A146)</f>
        <v>#DIV/0!</v>
      </c>
      <c r="Y147" s="178" t="e">
        <f>('New Data'!Y147-'New Data'!Y146)/('New Data'!$A147-'New Data'!$A146)</f>
        <v>#DIV/0!</v>
      </c>
      <c r="Z147" s="178" t="e">
        <f>('New Data'!Z147-'New Data'!Z146)/('New Data'!$A147-'New Data'!$A146)</f>
        <v>#DIV/0!</v>
      </c>
      <c r="AA147" s="178" t="e">
        <f>('New Data'!AC147-'New Data'!AC146)/('New Data'!$A147-'New Data'!$A146)</f>
        <v>#DIV/0!</v>
      </c>
      <c r="AB147" s="178" t="e">
        <f>('New Data'!AB147-'New Data'!AB146)/('New Data'!$A147-'New Data'!$A146)</f>
        <v>#DIV/0!</v>
      </c>
      <c r="AD147" s="178" t="e">
        <f>('New Data'!AE147-'New Data'!AE146)/('New Data'!$A147-'New Data'!$A146)</f>
        <v>#DIV/0!</v>
      </c>
      <c r="AE147" s="178" t="e">
        <f>('New Data'!AF147-'New Data'!AF146)/('New Data'!$A147-'New Data'!$A146)</f>
        <v>#DIV/0!</v>
      </c>
      <c r="AF147" s="178" t="e">
        <f t="shared" si="4"/>
        <v>#DIV/0!</v>
      </c>
    </row>
    <row r="148" spans="1:32" x14ac:dyDescent="0.3">
      <c r="A148" s="112">
        <f>'New Data'!A148</f>
        <v>0</v>
      </c>
      <c r="B148" s="178" t="e">
        <f>('New Data'!B148-'New Data'!B147)/('New Data'!$A148-'New Data'!$A147)</f>
        <v>#DIV/0!</v>
      </c>
      <c r="C148" s="178" t="e">
        <f>('New Data'!C148-'New Data'!C147)/('New Data'!$A148-'New Data'!$A147)</f>
        <v>#DIV/0!</v>
      </c>
      <c r="D148" s="178" t="e">
        <f>('New Data'!D148-'New Data'!D147)/('New Data'!$A148-'New Data'!$A147)</f>
        <v>#DIV/0!</v>
      </c>
      <c r="E148" s="178" t="e">
        <f>('New Data'!E148-'New Data'!E147)/('New Data'!$A148-'New Data'!$A147)</f>
        <v>#DIV/0!</v>
      </c>
      <c r="F148" s="178" t="e">
        <f>('New Data'!F148-'New Data'!F147)/('New Data'!$A148-'New Data'!$A147)</f>
        <v>#DIV/0!</v>
      </c>
      <c r="G148" s="178" t="e">
        <f>('New Data'!G148-'New Data'!G147)/('New Data'!$A148-'New Data'!$A147)</f>
        <v>#DIV/0!</v>
      </c>
      <c r="H148" s="178" t="e">
        <f>('New Data'!H148-'New Data'!H147)/('New Data'!$A148-'New Data'!$A147)</f>
        <v>#DIV/0!</v>
      </c>
      <c r="I148" s="178" t="e">
        <f>('New Data'!I148-'New Data'!I147)/('New Data'!$A148-'New Data'!$A147)</f>
        <v>#DIV/0!</v>
      </c>
      <c r="J148" s="178" t="e">
        <f>('New Data'!J148-'New Data'!J147)/('New Data'!$A148-'New Data'!$A147)</f>
        <v>#DIV/0!</v>
      </c>
      <c r="K148" s="178" t="e">
        <f>('New Data'!K148-'New Data'!K147)/('New Data'!$A148-'New Data'!$A147)</f>
        <v>#DIV/0!</v>
      </c>
      <c r="L148" s="178" t="e">
        <f>('New Data'!L148-'New Data'!L147)/('New Data'!$A148-'New Data'!$A147)</f>
        <v>#DIV/0!</v>
      </c>
      <c r="M148" s="178" t="e">
        <f>('New Data'!M148-'New Data'!M147)/('New Data'!$A148-'New Data'!$A147)</f>
        <v>#DIV/0!</v>
      </c>
      <c r="N148" s="178" t="e">
        <f>('New Data'!N148-'New Data'!N147)/('New Data'!$A148-'New Data'!$A147)</f>
        <v>#DIV/0!</v>
      </c>
      <c r="O148" s="178" t="e">
        <f>('New Data'!O148-'New Data'!O147)/('New Data'!$A148-'New Data'!$A147)</f>
        <v>#DIV/0!</v>
      </c>
      <c r="P148" s="178" t="e">
        <f>('New Data'!P148-'New Data'!P147)/('New Data'!$A148-'New Data'!$A147)</f>
        <v>#DIV/0!</v>
      </c>
      <c r="Q148" s="178" t="e">
        <f>('New Data'!Q148-'New Data'!Q147)/('New Data'!$A148-'New Data'!$A147)</f>
        <v>#DIV/0!</v>
      </c>
      <c r="R148" s="178" t="e">
        <f>('New Data'!R148-'New Data'!R147)/('New Data'!$A148-'New Data'!$A147)</f>
        <v>#DIV/0!</v>
      </c>
      <c r="S148" s="178" t="e">
        <f>('New Data'!S148-'New Data'!S147)/('New Data'!$A148-'New Data'!$A147)</f>
        <v>#DIV/0!</v>
      </c>
      <c r="T148" s="178" t="e">
        <f>('New Data'!T148-'New Data'!T147)/('New Data'!$A148-'New Data'!$A147)</f>
        <v>#DIV/0!</v>
      </c>
      <c r="U148" s="178" t="e">
        <f>('New Data'!U148-'New Data'!U147)/('New Data'!$A148-'New Data'!$A147)</f>
        <v>#DIV/0!</v>
      </c>
      <c r="V148" s="178" t="e">
        <f>('New Data'!V148-'New Data'!V147)/('New Data'!$A148-'New Data'!$A147)</f>
        <v>#DIV/0!</v>
      </c>
      <c r="W148" s="178" t="e">
        <f>('New Data'!W148-'New Data'!W147)/('New Data'!$A148-'New Data'!$A147)</f>
        <v>#DIV/0!</v>
      </c>
      <c r="X148" s="178" t="e">
        <f>('New Data'!X148-'New Data'!X147)/('New Data'!$A148-'New Data'!$A147)</f>
        <v>#DIV/0!</v>
      </c>
      <c r="Y148" s="178" t="e">
        <f>('New Data'!Y148-'New Data'!Y147)/('New Data'!$A148-'New Data'!$A147)</f>
        <v>#DIV/0!</v>
      </c>
      <c r="Z148" s="178" t="e">
        <f>('New Data'!Z148-'New Data'!Z147)/('New Data'!$A148-'New Data'!$A147)</f>
        <v>#DIV/0!</v>
      </c>
      <c r="AA148" s="178" t="e">
        <f>('New Data'!AC148-'New Data'!AC147)/('New Data'!$A148-'New Data'!$A147)</f>
        <v>#DIV/0!</v>
      </c>
      <c r="AB148" s="178" t="e">
        <f>('New Data'!AB148-'New Data'!AB147)/('New Data'!$A148-'New Data'!$A147)</f>
        <v>#DIV/0!</v>
      </c>
      <c r="AD148" s="178" t="e">
        <f>('New Data'!AE148-'New Data'!AE147)/('New Data'!$A148-'New Data'!$A147)</f>
        <v>#DIV/0!</v>
      </c>
      <c r="AE148" s="178" t="e">
        <f>('New Data'!AF148-'New Data'!AF147)/('New Data'!$A148-'New Data'!$A147)</f>
        <v>#DIV/0!</v>
      </c>
      <c r="AF148" s="178" t="e">
        <f t="shared" si="4"/>
        <v>#DIV/0!</v>
      </c>
    </row>
  </sheetData>
  <pageMargins left="0.7" right="0.7" top="0.75" bottom="0.75" header="0.3" footer="0.3"/>
  <pageSetup paperSize="3" scale="51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852F71-CC7F-4B53-B119-B19A63CCE4D7}">
  <dimension ref="A1:AR203"/>
  <sheetViews>
    <sheetView zoomScale="40" zoomScaleNormal="40" workbookViewId="0">
      <pane xSplit="1" ySplit="3" topLeftCell="J199" activePane="bottomRight" state="frozen"/>
      <selection pane="topRight" activeCell="B1" sqref="B1"/>
      <selection pane="bottomLeft" activeCell="A4" sqref="A4"/>
      <selection pane="bottomRight" activeCell="A2" sqref="A2"/>
    </sheetView>
  </sheetViews>
  <sheetFormatPr defaultColWidth="17.21875" defaultRowHeight="28.5" customHeight="1" x14ac:dyDescent="0.3"/>
  <cols>
    <col min="1" max="1" width="17.21875" style="185" bestFit="1" customWidth="1"/>
    <col min="2" max="2" width="17.21875" style="180" bestFit="1" customWidth="1"/>
    <col min="3" max="3" width="17.21875" style="186" customWidth="1"/>
    <col min="4" max="4" width="17.21875" style="180" customWidth="1"/>
    <col min="5" max="5" width="18.21875" style="186" bestFit="1" customWidth="1"/>
    <col min="6" max="6" width="18.21875" style="180" customWidth="1"/>
    <col min="7" max="7" width="17.21875" style="186" customWidth="1"/>
    <col min="8" max="9" width="17.21875" style="180"/>
    <col min="10" max="10" width="17.21875" style="186"/>
    <col min="11" max="11" width="17.21875" style="180" customWidth="1"/>
    <col min="12" max="12" width="17.21875" style="186" customWidth="1"/>
    <col min="13" max="13" width="17.21875" style="180" customWidth="1"/>
    <col min="14" max="14" width="17.21875" style="186" customWidth="1"/>
    <col min="15" max="15" width="17.21875" style="180" customWidth="1"/>
    <col min="16" max="16" width="17.21875" style="186" customWidth="1"/>
    <col min="17" max="19" width="17.21875" style="180" customWidth="1"/>
    <col min="20" max="20" width="19.21875" style="299" customWidth="1"/>
    <col min="21" max="21" width="17.21875" style="299"/>
    <col min="22" max="22" width="17.21875" style="298"/>
    <col min="23" max="23" width="17.21875" style="282"/>
    <col min="24" max="24" width="19.44140625" style="180" customWidth="1"/>
    <col min="25" max="27" width="17.21875" style="179"/>
    <col min="28" max="30" width="17.21875" style="186" customWidth="1"/>
    <col min="31" max="16384" width="17.21875" style="186"/>
  </cols>
  <sheetData>
    <row r="1" spans="1:27" ht="28.5" customHeight="1" x14ac:dyDescent="0.3">
      <c r="G1" s="186" t="s">
        <v>129</v>
      </c>
      <c r="Y1" s="186"/>
      <c r="AA1" s="186"/>
    </row>
    <row r="2" spans="1:27" s="162" customFormat="1" ht="142.5" customHeight="1" x14ac:dyDescent="0.3">
      <c r="B2" s="163" t="s">
        <v>65</v>
      </c>
      <c r="C2" s="164" t="s">
        <v>76</v>
      </c>
      <c r="D2" s="163" t="s">
        <v>188</v>
      </c>
      <c r="E2" s="164" t="s">
        <v>73</v>
      </c>
      <c r="F2" s="163" t="s">
        <v>232</v>
      </c>
      <c r="G2" s="164" t="s">
        <v>66</v>
      </c>
      <c r="H2" s="163" t="s">
        <v>124</v>
      </c>
      <c r="I2" s="163" t="s">
        <v>279</v>
      </c>
      <c r="J2" s="164" t="s">
        <v>236</v>
      </c>
      <c r="K2" s="163" t="s">
        <v>67</v>
      </c>
      <c r="L2" s="164" t="s">
        <v>68</v>
      </c>
      <c r="M2" s="163" t="s">
        <v>69</v>
      </c>
      <c r="N2" s="164" t="s">
        <v>75</v>
      </c>
      <c r="O2" s="163" t="s">
        <v>71</v>
      </c>
      <c r="P2" s="164" t="s">
        <v>72</v>
      </c>
      <c r="Q2" s="164" t="s">
        <v>278</v>
      </c>
      <c r="R2" s="164" t="s">
        <v>279</v>
      </c>
      <c r="S2" s="163" t="s">
        <v>278</v>
      </c>
      <c r="T2" s="300" t="s">
        <v>74</v>
      </c>
      <c r="U2" s="300" t="s">
        <v>70</v>
      </c>
      <c r="V2" s="300" t="s">
        <v>280</v>
      </c>
      <c r="W2" s="279" t="s">
        <v>281</v>
      </c>
      <c r="X2" s="163" t="s">
        <v>134</v>
      </c>
      <c r="Z2" s="199"/>
    </row>
    <row r="3" spans="1:27" ht="28.5" customHeight="1" x14ac:dyDescent="0.4">
      <c r="B3" s="192">
        <v>1</v>
      </c>
      <c r="C3" s="186">
        <v>2</v>
      </c>
      <c r="D3" s="180">
        <v>3</v>
      </c>
      <c r="E3" s="186">
        <v>4</v>
      </c>
      <c r="F3" s="180">
        <v>6</v>
      </c>
      <c r="G3" s="187">
        <v>7</v>
      </c>
      <c r="H3" s="180">
        <v>8</v>
      </c>
      <c r="I3" s="180">
        <v>9</v>
      </c>
      <c r="J3" s="186">
        <v>10</v>
      </c>
      <c r="K3" s="180">
        <v>11</v>
      </c>
      <c r="L3" s="187">
        <v>12</v>
      </c>
      <c r="M3" s="180">
        <v>13</v>
      </c>
      <c r="N3" s="187">
        <v>15</v>
      </c>
      <c r="O3" s="180">
        <v>16</v>
      </c>
      <c r="P3" s="187">
        <v>17</v>
      </c>
      <c r="Q3" s="180">
        <v>18</v>
      </c>
      <c r="R3" s="187">
        <v>19</v>
      </c>
      <c r="S3" s="180">
        <v>20</v>
      </c>
      <c r="T3" s="301" t="s">
        <v>262</v>
      </c>
      <c r="U3" s="299">
        <v>22</v>
      </c>
      <c r="V3" s="302">
        <v>23</v>
      </c>
      <c r="W3" s="280">
        <v>24</v>
      </c>
      <c r="X3" s="265"/>
      <c r="Y3" s="186"/>
      <c r="AA3" s="186"/>
    </row>
    <row r="4" spans="1:27" ht="28.5" customHeight="1" x14ac:dyDescent="0.3">
      <c r="A4" s="185">
        <v>44327</v>
      </c>
      <c r="B4" s="193">
        <v>4154570</v>
      </c>
      <c r="C4" s="184">
        <v>6765340</v>
      </c>
      <c r="D4" s="181"/>
      <c r="E4" s="184"/>
      <c r="F4" s="181"/>
      <c r="G4" s="189">
        <v>6720910</v>
      </c>
      <c r="H4" s="181"/>
      <c r="I4" s="181"/>
      <c r="J4" s="184"/>
      <c r="K4" s="181">
        <v>1875820</v>
      </c>
      <c r="L4" s="189">
        <v>2382140</v>
      </c>
      <c r="M4" s="181">
        <v>6075630</v>
      </c>
      <c r="N4" s="189">
        <v>5537440</v>
      </c>
      <c r="O4" s="181">
        <v>9533520</v>
      </c>
      <c r="P4" s="189">
        <v>3209460</v>
      </c>
      <c r="Q4" s="181"/>
      <c r="R4" s="181"/>
      <c r="S4" s="181"/>
      <c r="T4" s="303"/>
      <c r="U4" s="304">
        <v>9398420</v>
      </c>
      <c r="V4" s="297"/>
      <c r="X4" s="266"/>
      <c r="Y4" s="186"/>
      <c r="AA4" s="186"/>
    </row>
    <row r="5" spans="1:27" ht="28.5" customHeight="1" x14ac:dyDescent="0.3">
      <c r="A5" s="185">
        <v>44341</v>
      </c>
      <c r="B5" s="193">
        <v>4602760</v>
      </c>
      <c r="C5" s="184">
        <v>6973940</v>
      </c>
      <c r="D5" s="181"/>
      <c r="E5" s="184"/>
      <c r="F5" s="181"/>
      <c r="G5" s="189">
        <v>6776780</v>
      </c>
      <c r="H5" s="181"/>
      <c r="I5" s="181"/>
      <c r="J5" s="184"/>
      <c r="K5" s="181">
        <v>1992190</v>
      </c>
      <c r="L5" s="189">
        <v>2551800</v>
      </c>
      <c r="M5" s="181">
        <v>6226420</v>
      </c>
      <c r="N5" s="189">
        <v>5734260</v>
      </c>
      <c r="O5" s="181">
        <v>9693240</v>
      </c>
      <c r="P5" s="189">
        <v>3223280</v>
      </c>
      <c r="Q5" s="181"/>
      <c r="R5" s="181"/>
      <c r="S5" s="181"/>
      <c r="T5" s="303"/>
      <c r="U5" s="304">
        <v>9503060</v>
      </c>
      <c r="V5" s="297"/>
      <c r="X5" s="266"/>
      <c r="Y5" s="186"/>
      <c r="AA5" s="186"/>
    </row>
    <row r="6" spans="1:27" ht="28.5" customHeight="1" x14ac:dyDescent="0.3">
      <c r="A6" s="185">
        <v>44348</v>
      </c>
      <c r="B6" s="193">
        <v>4802410</v>
      </c>
      <c r="C6" s="184">
        <v>7056670</v>
      </c>
      <c r="D6" s="181"/>
      <c r="E6" s="184"/>
      <c r="F6" s="181"/>
      <c r="G6" s="189">
        <v>6802860</v>
      </c>
      <c r="H6" s="181"/>
      <c r="I6" s="181"/>
      <c r="J6" s="184"/>
      <c r="K6" s="181">
        <v>2046810</v>
      </c>
      <c r="L6" s="189">
        <v>2636330</v>
      </c>
      <c r="M6" s="181">
        <v>6305530</v>
      </c>
      <c r="N6" s="189">
        <v>5824340</v>
      </c>
      <c r="O6" s="181">
        <v>9771330</v>
      </c>
      <c r="P6" s="189">
        <v>3229860</v>
      </c>
      <c r="Q6" s="181"/>
      <c r="R6" s="181"/>
      <c r="S6" s="181"/>
      <c r="T6" s="303"/>
      <c r="U6" s="304">
        <v>9555910</v>
      </c>
      <c r="V6" s="297"/>
      <c r="X6" s="266"/>
      <c r="Y6" s="186"/>
      <c r="AA6" s="186"/>
    </row>
    <row r="7" spans="1:27" ht="28.5" customHeight="1" x14ac:dyDescent="0.3">
      <c r="A7" s="185">
        <v>44355</v>
      </c>
      <c r="B7" s="193">
        <v>5004660</v>
      </c>
      <c r="C7" s="184">
        <v>7136870</v>
      </c>
      <c r="D7" s="181"/>
      <c r="E7" s="184"/>
      <c r="F7" s="181"/>
      <c r="G7" s="189">
        <v>6829560</v>
      </c>
      <c r="H7" s="181"/>
      <c r="I7" s="181"/>
      <c r="J7" s="184"/>
      <c r="K7" s="181">
        <v>2107210</v>
      </c>
      <c r="L7" s="189">
        <v>2721670</v>
      </c>
      <c r="M7" s="181">
        <v>6381950</v>
      </c>
      <c r="N7" s="189">
        <v>5906440</v>
      </c>
      <c r="O7" s="181">
        <v>9849900</v>
      </c>
      <c r="P7" s="189">
        <v>3236420</v>
      </c>
      <c r="Q7" s="181"/>
      <c r="R7" s="181"/>
      <c r="S7" s="181"/>
      <c r="T7" s="303"/>
      <c r="U7" s="304">
        <v>9607700</v>
      </c>
      <c r="V7" s="297"/>
      <c r="X7" s="266"/>
      <c r="Y7" s="186"/>
      <c r="AA7" s="186"/>
    </row>
    <row r="8" spans="1:27" ht="28.5" customHeight="1" x14ac:dyDescent="0.3">
      <c r="A8" s="185">
        <v>44362</v>
      </c>
      <c r="B8" s="193">
        <v>5205390</v>
      </c>
      <c r="C8" s="184">
        <v>7213630</v>
      </c>
      <c r="D8" s="181"/>
      <c r="E8" s="184"/>
      <c r="F8" s="181"/>
      <c r="G8" s="189">
        <v>6854770</v>
      </c>
      <c r="H8" s="181"/>
      <c r="I8" s="181"/>
      <c r="J8" s="184"/>
      <c r="K8" s="181">
        <v>2173900</v>
      </c>
      <c r="L8" s="189">
        <v>2808270</v>
      </c>
      <c r="M8" s="181">
        <v>6458860</v>
      </c>
      <c r="N8" s="189">
        <v>5980800</v>
      </c>
      <c r="O8" s="181">
        <v>9928980</v>
      </c>
      <c r="P8" s="189">
        <v>3243020</v>
      </c>
      <c r="Q8" s="181"/>
      <c r="R8" s="181"/>
      <c r="S8" s="181"/>
      <c r="T8" s="303"/>
      <c r="U8" s="304">
        <v>9658750</v>
      </c>
      <c r="V8" s="297"/>
      <c r="X8" s="266"/>
      <c r="Y8" s="186"/>
      <c r="AA8" s="186"/>
    </row>
    <row r="9" spans="1:27" ht="28.5" customHeight="1" x14ac:dyDescent="0.3">
      <c r="A9" s="185">
        <v>44369</v>
      </c>
      <c r="B9" s="193">
        <v>5400540</v>
      </c>
      <c r="C9" s="184">
        <v>7286430</v>
      </c>
      <c r="D9" s="181"/>
      <c r="E9" s="184"/>
      <c r="F9" s="181"/>
      <c r="G9" s="189">
        <v>6878840</v>
      </c>
      <c r="H9" s="181"/>
      <c r="I9" s="181"/>
      <c r="J9" s="184"/>
      <c r="K9" s="181">
        <v>2237520</v>
      </c>
      <c r="L9" s="189">
        <v>2894130</v>
      </c>
      <c r="M9" s="181">
        <v>6574960</v>
      </c>
      <c r="N9" s="189">
        <v>6049290</v>
      </c>
      <c r="O9" s="181">
        <v>10007370</v>
      </c>
      <c r="P9" s="189">
        <v>3249420</v>
      </c>
      <c r="Q9" s="181"/>
      <c r="R9" s="181"/>
      <c r="S9" s="181"/>
      <c r="T9" s="303"/>
      <c r="U9" s="304">
        <v>9707870</v>
      </c>
      <c r="V9" s="297"/>
      <c r="X9" s="266"/>
      <c r="Y9" s="186"/>
      <c r="AA9" s="186"/>
    </row>
    <row r="10" spans="1:27" ht="28.5" customHeight="1" x14ac:dyDescent="0.3">
      <c r="A10" s="185">
        <v>44376</v>
      </c>
      <c r="B10" s="193">
        <v>5449940</v>
      </c>
      <c r="C10" s="184">
        <v>7356370</v>
      </c>
      <c r="D10" s="181"/>
      <c r="E10" s="184"/>
      <c r="F10" s="181"/>
      <c r="G10" s="189">
        <v>6898320</v>
      </c>
      <c r="H10" s="181"/>
      <c r="I10" s="181"/>
      <c r="J10" s="184"/>
      <c r="K10" s="181">
        <v>2302340</v>
      </c>
      <c r="L10" s="189">
        <v>2976980</v>
      </c>
      <c r="M10" s="181">
        <v>6611510</v>
      </c>
      <c r="N10" s="189">
        <v>6124140</v>
      </c>
      <c r="O10" s="181">
        <v>10085260</v>
      </c>
      <c r="P10" s="189">
        <v>3252350</v>
      </c>
      <c r="Q10" s="181"/>
      <c r="R10" s="181"/>
      <c r="S10" s="181"/>
      <c r="T10" s="303"/>
      <c r="U10" s="304">
        <v>9756200</v>
      </c>
      <c r="V10" s="297"/>
      <c r="X10" s="266"/>
      <c r="Y10" s="186"/>
      <c r="AA10" s="186"/>
    </row>
    <row r="11" spans="1:27" ht="28.5" customHeight="1" x14ac:dyDescent="0.3">
      <c r="A11" s="185">
        <v>44383</v>
      </c>
      <c r="B11" s="193">
        <v>5449940</v>
      </c>
      <c r="C11" s="184">
        <v>7419370</v>
      </c>
      <c r="D11" s="181"/>
      <c r="E11" s="184"/>
      <c r="F11" s="181"/>
      <c r="G11" s="189">
        <v>6924780</v>
      </c>
      <c r="H11" s="181"/>
      <c r="I11" s="181"/>
      <c r="J11" s="184"/>
      <c r="K11" s="181">
        <v>2368840</v>
      </c>
      <c r="L11" s="189">
        <v>3057770</v>
      </c>
      <c r="M11" s="181">
        <v>6687560</v>
      </c>
      <c r="N11" s="189">
        <v>6207880</v>
      </c>
      <c r="O11" s="181">
        <v>10162060</v>
      </c>
      <c r="P11" s="189">
        <v>3252350</v>
      </c>
      <c r="Q11" s="181"/>
      <c r="R11" s="181"/>
      <c r="S11" s="181"/>
      <c r="T11" s="303"/>
      <c r="U11" s="304">
        <v>9800190</v>
      </c>
      <c r="V11" s="297"/>
      <c r="X11" s="266"/>
      <c r="Y11" s="186"/>
      <c r="AA11" s="186"/>
    </row>
    <row r="12" spans="1:27" ht="28.5" customHeight="1" x14ac:dyDescent="0.3">
      <c r="A12" s="185">
        <v>44390</v>
      </c>
      <c r="B12" s="193">
        <v>5449940</v>
      </c>
      <c r="C12" s="184">
        <v>7476710</v>
      </c>
      <c r="D12" s="181"/>
      <c r="E12" s="184"/>
      <c r="F12" s="181"/>
      <c r="G12" s="189">
        <v>6945770</v>
      </c>
      <c r="H12" s="181"/>
      <c r="I12" s="181"/>
      <c r="J12" s="184"/>
      <c r="K12" s="181">
        <v>2432890</v>
      </c>
      <c r="L12" s="189">
        <v>3138300</v>
      </c>
      <c r="M12" s="181">
        <v>6753760</v>
      </c>
      <c r="N12" s="189">
        <v>6294670</v>
      </c>
      <c r="O12" s="181">
        <v>10238170</v>
      </c>
      <c r="P12" s="189">
        <v>3265870</v>
      </c>
      <c r="Q12" s="181"/>
      <c r="R12" s="181"/>
      <c r="S12" s="181"/>
      <c r="T12" s="303"/>
      <c r="U12" s="304">
        <v>9847290</v>
      </c>
      <c r="V12" s="297"/>
      <c r="X12" s="266"/>
      <c r="Y12" s="186"/>
      <c r="AA12" s="186"/>
    </row>
    <row r="13" spans="1:27" ht="28.5" customHeight="1" x14ac:dyDescent="0.3">
      <c r="A13" s="185">
        <v>44397</v>
      </c>
      <c r="B13" s="193">
        <v>5449940</v>
      </c>
      <c r="C13" s="184">
        <v>7529860</v>
      </c>
      <c r="D13" s="181"/>
      <c r="E13" s="184"/>
      <c r="F13" s="181"/>
      <c r="G13" s="189">
        <v>6960590</v>
      </c>
      <c r="H13" s="181"/>
      <c r="I13" s="181"/>
      <c r="J13" s="184"/>
      <c r="K13" s="181">
        <v>2499060</v>
      </c>
      <c r="L13" s="189">
        <v>3220060</v>
      </c>
      <c r="M13" s="181">
        <v>6839100</v>
      </c>
      <c r="N13" s="189">
        <v>6339770</v>
      </c>
      <c r="O13" s="181">
        <v>10310980</v>
      </c>
      <c r="P13" s="189">
        <v>3278890</v>
      </c>
      <c r="Q13" s="181"/>
      <c r="R13" s="181"/>
      <c r="S13" s="181"/>
      <c r="T13" s="303"/>
      <c r="U13" s="304">
        <v>9851370</v>
      </c>
      <c r="V13" s="297"/>
      <c r="X13" s="266"/>
      <c r="Y13" s="186"/>
      <c r="AA13" s="186"/>
    </row>
    <row r="14" spans="1:27" ht="28.5" customHeight="1" x14ac:dyDescent="0.3">
      <c r="A14" s="185">
        <v>44404</v>
      </c>
      <c r="B14" s="193">
        <v>5449940</v>
      </c>
      <c r="C14" s="184">
        <v>7581100</v>
      </c>
      <c r="D14" s="181"/>
      <c r="E14" s="184"/>
      <c r="F14" s="181"/>
      <c r="G14" s="189">
        <v>6994790</v>
      </c>
      <c r="H14" s="181"/>
      <c r="I14" s="181"/>
      <c r="J14" s="184"/>
      <c r="K14" s="181">
        <v>2560540</v>
      </c>
      <c r="L14" s="189">
        <v>3292950</v>
      </c>
      <c r="M14" s="181">
        <v>6908450</v>
      </c>
      <c r="N14" s="189">
        <v>6363210</v>
      </c>
      <c r="O14" s="181">
        <v>10377780</v>
      </c>
      <c r="P14" s="189">
        <v>3279250</v>
      </c>
      <c r="Q14" s="181"/>
      <c r="R14" s="181"/>
      <c r="S14" s="181"/>
      <c r="T14" s="303"/>
      <c r="U14" s="304">
        <v>9931040</v>
      </c>
      <c r="V14" s="297"/>
      <c r="X14" s="266"/>
      <c r="Y14" s="186"/>
      <c r="AA14" s="186"/>
    </row>
    <row r="15" spans="1:27" ht="28.5" customHeight="1" x14ac:dyDescent="0.3">
      <c r="A15" s="185">
        <v>44411</v>
      </c>
      <c r="B15" s="193">
        <v>5449940</v>
      </c>
      <c r="C15" s="184">
        <v>7641530</v>
      </c>
      <c r="D15" s="181"/>
      <c r="E15" s="184"/>
      <c r="F15" s="181"/>
      <c r="G15" s="189">
        <v>7018690</v>
      </c>
      <c r="H15" s="181"/>
      <c r="I15" s="181"/>
      <c r="J15" s="184"/>
      <c r="K15" s="181">
        <v>2636850</v>
      </c>
      <c r="L15" s="189">
        <v>3381030</v>
      </c>
      <c r="M15" s="181">
        <v>6980380</v>
      </c>
      <c r="N15" s="189">
        <v>6366570</v>
      </c>
      <c r="O15" s="181">
        <v>10456350</v>
      </c>
      <c r="P15" s="189">
        <v>3286020</v>
      </c>
      <c r="Q15" s="181"/>
      <c r="R15" s="181"/>
      <c r="S15" s="181"/>
      <c r="T15" s="303"/>
      <c r="U15" s="304">
        <v>9977290</v>
      </c>
      <c r="V15" s="297"/>
      <c r="X15" s="266"/>
      <c r="Y15" s="186"/>
      <c r="AA15" s="186"/>
    </row>
    <row r="16" spans="1:27" ht="28.5" customHeight="1" x14ac:dyDescent="0.3">
      <c r="A16" s="185">
        <v>44418</v>
      </c>
      <c r="B16" s="193">
        <v>5561250</v>
      </c>
      <c r="C16" s="184">
        <v>7696310</v>
      </c>
      <c r="D16" s="181"/>
      <c r="E16" s="184"/>
      <c r="F16" s="181"/>
      <c r="G16" s="189">
        <v>7048140</v>
      </c>
      <c r="H16" s="181"/>
      <c r="I16" s="181"/>
      <c r="J16" s="184"/>
      <c r="K16" s="181">
        <v>2705010</v>
      </c>
      <c r="L16" s="189">
        <v>3464110</v>
      </c>
      <c r="M16" s="181">
        <v>7065500</v>
      </c>
      <c r="N16" s="189">
        <v>6407550</v>
      </c>
      <c r="O16" s="181">
        <v>6098590</v>
      </c>
      <c r="P16" s="189">
        <v>3292220</v>
      </c>
      <c r="Q16" s="181"/>
      <c r="R16" s="181"/>
      <c r="S16" s="181"/>
      <c r="T16" s="303"/>
      <c r="U16" s="304">
        <v>10019850</v>
      </c>
      <c r="V16" s="297"/>
      <c r="X16" s="266"/>
      <c r="Y16" s="186"/>
      <c r="AA16" s="186"/>
    </row>
    <row r="17" spans="1:27" ht="28.5" customHeight="1" x14ac:dyDescent="0.3">
      <c r="A17" s="185">
        <v>44425</v>
      </c>
      <c r="B17" s="194">
        <v>5902050</v>
      </c>
      <c r="C17" s="184">
        <v>7749850</v>
      </c>
      <c r="D17" s="181"/>
      <c r="E17" s="184"/>
      <c r="F17" s="181"/>
      <c r="G17" s="184">
        <v>7070060</v>
      </c>
      <c r="H17" s="181"/>
      <c r="I17" s="181"/>
      <c r="J17" s="184"/>
      <c r="K17" s="181">
        <v>2768070</v>
      </c>
      <c r="L17" s="184">
        <v>3551130</v>
      </c>
      <c r="M17" s="181">
        <v>7140950</v>
      </c>
      <c r="N17" s="184">
        <v>6462010</v>
      </c>
      <c r="O17" s="181">
        <v>6155050</v>
      </c>
      <c r="P17" s="184">
        <v>3298340</v>
      </c>
      <c r="Q17" s="181"/>
      <c r="R17" s="181"/>
      <c r="S17" s="181"/>
      <c r="T17" s="303"/>
      <c r="U17" s="304">
        <v>10062080</v>
      </c>
      <c r="V17" s="297"/>
      <c r="X17" s="266"/>
      <c r="Y17" s="186"/>
      <c r="AA17" s="186"/>
    </row>
    <row r="18" spans="1:27" ht="28.5" customHeight="1" x14ac:dyDescent="0.3">
      <c r="A18" s="185">
        <v>44432</v>
      </c>
      <c r="B18" s="194">
        <v>5998710</v>
      </c>
      <c r="C18" s="184">
        <v>7802630</v>
      </c>
      <c r="D18" s="181"/>
      <c r="E18" s="184"/>
      <c r="F18" s="181"/>
      <c r="G18" s="184">
        <v>7095400</v>
      </c>
      <c r="H18" s="181"/>
      <c r="I18" s="181"/>
      <c r="J18" s="184"/>
      <c r="K18" s="181">
        <v>2829400</v>
      </c>
      <c r="L18" s="184">
        <v>3631070</v>
      </c>
      <c r="M18" s="181">
        <v>7216150</v>
      </c>
      <c r="N18" s="184">
        <v>6504130</v>
      </c>
      <c r="O18" s="181">
        <v>6259540</v>
      </c>
      <c r="P18" s="184">
        <v>3304620</v>
      </c>
      <c r="Q18" s="181"/>
      <c r="R18" s="181"/>
      <c r="S18" s="181"/>
      <c r="T18" s="303">
        <v>4259850</v>
      </c>
      <c r="U18" s="304">
        <v>10107800</v>
      </c>
      <c r="V18" s="297"/>
      <c r="X18" s="266"/>
      <c r="Y18" s="186"/>
      <c r="AA18" s="186"/>
    </row>
    <row r="19" spans="1:27" ht="28.5" customHeight="1" x14ac:dyDescent="0.3">
      <c r="A19" s="185">
        <v>44439</v>
      </c>
      <c r="B19" s="194">
        <v>6002350</v>
      </c>
      <c r="C19" s="184">
        <v>7855120</v>
      </c>
      <c r="D19" s="181"/>
      <c r="E19" s="184"/>
      <c r="F19" s="181"/>
      <c r="G19" s="184">
        <v>7117470</v>
      </c>
      <c r="H19" s="181"/>
      <c r="I19" s="181"/>
      <c r="J19" s="184"/>
      <c r="K19" s="181">
        <v>2898110</v>
      </c>
      <c r="L19" s="184">
        <v>3708710</v>
      </c>
      <c r="M19" s="181">
        <v>7290840</v>
      </c>
      <c r="N19" s="184">
        <v>6535850</v>
      </c>
      <c r="O19" s="181">
        <v>6360140</v>
      </c>
      <c r="P19" s="184">
        <v>3310470</v>
      </c>
      <c r="Q19" s="181"/>
      <c r="R19" s="181"/>
      <c r="S19" s="181"/>
      <c r="T19" s="303">
        <v>4300260</v>
      </c>
      <c r="U19" s="304">
        <v>10145770</v>
      </c>
      <c r="V19" s="297"/>
      <c r="X19" s="266"/>
      <c r="Y19" s="186"/>
      <c r="AA19" s="186"/>
    </row>
    <row r="20" spans="1:27" ht="28.5" customHeight="1" x14ac:dyDescent="0.3">
      <c r="A20" s="185">
        <v>44446</v>
      </c>
      <c r="B20" s="194">
        <v>6002350</v>
      </c>
      <c r="C20" s="184">
        <v>7906070</v>
      </c>
      <c r="D20" s="181"/>
      <c r="E20" s="184"/>
      <c r="F20" s="181"/>
      <c r="G20" s="184">
        <v>7138170</v>
      </c>
      <c r="H20" s="181"/>
      <c r="I20" s="181"/>
      <c r="J20" s="184"/>
      <c r="K20" s="183">
        <f>K19+9169*7</f>
        <v>2962293</v>
      </c>
      <c r="L20" s="184">
        <v>3786390</v>
      </c>
      <c r="M20" s="181">
        <v>7365360</v>
      </c>
      <c r="N20" s="184">
        <v>6555960</v>
      </c>
      <c r="O20" s="181">
        <v>6461940</v>
      </c>
      <c r="P20" s="184">
        <v>3316510</v>
      </c>
      <c r="Q20" s="181"/>
      <c r="R20" s="181"/>
      <c r="S20" s="181"/>
      <c r="T20" s="303">
        <v>4359650</v>
      </c>
      <c r="U20" s="304">
        <v>10184620</v>
      </c>
      <c r="V20" s="297"/>
      <c r="X20" s="266"/>
      <c r="Y20" s="186"/>
      <c r="AA20" s="186"/>
    </row>
    <row r="21" spans="1:27" s="184" customFormat="1" ht="28.5" customHeight="1" x14ac:dyDescent="0.3">
      <c r="A21" s="185">
        <v>44341</v>
      </c>
      <c r="B21" s="193">
        <v>4602760</v>
      </c>
      <c r="C21" s="184">
        <v>6973940</v>
      </c>
      <c r="D21" s="181"/>
      <c r="F21" s="181"/>
      <c r="G21" s="189">
        <v>6776780</v>
      </c>
      <c r="H21" s="181"/>
      <c r="I21" s="181"/>
      <c r="K21" s="181">
        <v>1992190</v>
      </c>
      <c r="L21" s="189">
        <v>2551800</v>
      </c>
      <c r="M21" s="181">
        <v>6226420</v>
      </c>
      <c r="N21" s="189">
        <v>5734260</v>
      </c>
      <c r="O21" s="181">
        <v>9693240</v>
      </c>
      <c r="P21" s="189">
        <v>3223280</v>
      </c>
      <c r="Q21" s="181"/>
      <c r="R21" s="181"/>
      <c r="S21" s="181"/>
      <c r="T21" s="303"/>
      <c r="U21" s="304">
        <v>9503060</v>
      </c>
      <c r="V21" s="304"/>
      <c r="W21" s="281"/>
      <c r="X21" s="181"/>
      <c r="Z21" s="178" t="s">
        <v>193</v>
      </c>
    </row>
    <row r="22" spans="1:27" s="184" customFormat="1" ht="28.5" customHeight="1" x14ac:dyDescent="0.3">
      <c r="A22" s="185">
        <v>44348</v>
      </c>
      <c r="B22" s="193">
        <v>4802410</v>
      </c>
      <c r="C22" s="184">
        <v>7056670</v>
      </c>
      <c r="D22" s="181"/>
      <c r="F22" s="181"/>
      <c r="G22" s="189">
        <v>6802860</v>
      </c>
      <c r="H22" s="181"/>
      <c r="I22" s="181"/>
      <c r="K22" s="181">
        <v>2046810</v>
      </c>
      <c r="L22" s="189">
        <v>2636330</v>
      </c>
      <c r="M22" s="181">
        <v>6305530</v>
      </c>
      <c r="N22" s="189">
        <v>5824340</v>
      </c>
      <c r="O22" s="181">
        <v>9771330</v>
      </c>
      <c r="P22" s="189">
        <v>3229860</v>
      </c>
      <c r="Q22" s="181"/>
      <c r="R22" s="181"/>
      <c r="S22" s="181"/>
      <c r="T22" s="303"/>
      <c r="U22" s="304">
        <v>9555910</v>
      </c>
      <c r="V22" s="304"/>
      <c r="W22" s="281"/>
      <c r="X22" s="181"/>
      <c r="Z22" s="178"/>
    </row>
    <row r="23" spans="1:27" s="184" customFormat="1" ht="28.5" customHeight="1" x14ac:dyDescent="0.3">
      <c r="A23" s="185">
        <v>44355</v>
      </c>
      <c r="B23" s="193">
        <v>5004660</v>
      </c>
      <c r="C23" s="184">
        <v>7136870</v>
      </c>
      <c r="D23" s="181"/>
      <c r="F23" s="181"/>
      <c r="G23" s="189">
        <v>6829560</v>
      </c>
      <c r="H23" s="181"/>
      <c r="I23" s="181"/>
      <c r="K23" s="181">
        <v>2107210</v>
      </c>
      <c r="L23" s="189">
        <v>2721670</v>
      </c>
      <c r="M23" s="181">
        <v>6381950</v>
      </c>
      <c r="N23" s="189">
        <v>5906440</v>
      </c>
      <c r="O23" s="181">
        <v>9849900</v>
      </c>
      <c r="P23" s="189">
        <v>3236420</v>
      </c>
      <c r="Q23" s="181"/>
      <c r="R23" s="181"/>
      <c r="S23" s="181"/>
      <c r="T23" s="303"/>
      <c r="U23" s="304">
        <v>9607700</v>
      </c>
      <c r="V23" s="304"/>
      <c r="W23" s="281"/>
      <c r="X23" s="181"/>
      <c r="Z23" s="178" t="s">
        <v>194</v>
      </c>
    </row>
    <row r="24" spans="1:27" s="184" customFormat="1" ht="28.5" customHeight="1" x14ac:dyDescent="0.3">
      <c r="A24" s="185">
        <v>44362</v>
      </c>
      <c r="B24" s="193">
        <v>5205390</v>
      </c>
      <c r="C24" s="184">
        <v>7213630</v>
      </c>
      <c r="D24" s="181"/>
      <c r="F24" s="181"/>
      <c r="G24" s="189">
        <v>6854770</v>
      </c>
      <c r="H24" s="181"/>
      <c r="I24" s="181"/>
      <c r="K24" s="181">
        <v>2173900</v>
      </c>
      <c r="L24" s="189">
        <v>2808270</v>
      </c>
      <c r="M24" s="181">
        <v>6458860</v>
      </c>
      <c r="N24" s="189">
        <v>5980800</v>
      </c>
      <c r="O24" s="181">
        <v>9928980</v>
      </c>
      <c r="P24" s="189">
        <v>3243020</v>
      </c>
      <c r="Q24" s="181"/>
      <c r="R24" s="181"/>
      <c r="S24" s="181"/>
      <c r="T24" s="303"/>
      <c r="U24" s="304">
        <v>9658750</v>
      </c>
      <c r="V24" s="304"/>
      <c r="W24" s="281"/>
      <c r="X24" s="181"/>
      <c r="Z24" s="178" t="s">
        <v>195</v>
      </c>
    </row>
    <row r="25" spans="1:27" s="184" customFormat="1" ht="28.5" customHeight="1" x14ac:dyDescent="0.3">
      <c r="A25" s="185">
        <v>44369</v>
      </c>
      <c r="B25" s="193">
        <v>5400540</v>
      </c>
      <c r="C25" s="184">
        <v>7286430</v>
      </c>
      <c r="D25" s="181"/>
      <c r="F25" s="181"/>
      <c r="G25" s="189">
        <v>6878840</v>
      </c>
      <c r="H25" s="181"/>
      <c r="I25" s="181"/>
      <c r="K25" s="181">
        <v>2237520</v>
      </c>
      <c r="L25" s="189">
        <v>2894130</v>
      </c>
      <c r="M25" s="181">
        <v>6574960</v>
      </c>
      <c r="N25" s="189">
        <v>6049290</v>
      </c>
      <c r="O25" s="181">
        <v>10007370</v>
      </c>
      <c r="P25" s="189">
        <v>3249420</v>
      </c>
      <c r="Q25" s="181"/>
      <c r="R25" s="181"/>
      <c r="S25" s="181"/>
      <c r="T25" s="303"/>
      <c r="U25" s="304">
        <v>9707870</v>
      </c>
      <c r="V25" s="304"/>
      <c r="W25" s="281"/>
      <c r="X25" s="181"/>
      <c r="Z25" s="178" t="s">
        <v>196</v>
      </c>
    </row>
    <row r="26" spans="1:27" s="184" customFormat="1" ht="28.5" customHeight="1" x14ac:dyDescent="0.3">
      <c r="A26" s="185">
        <v>44376</v>
      </c>
      <c r="B26" s="193">
        <v>5449940</v>
      </c>
      <c r="C26" s="184">
        <v>7356370</v>
      </c>
      <c r="D26" s="181"/>
      <c r="F26" s="181"/>
      <c r="G26" s="189">
        <v>6898320</v>
      </c>
      <c r="H26" s="181"/>
      <c r="I26" s="181"/>
      <c r="K26" s="181">
        <v>2302340</v>
      </c>
      <c r="L26" s="189">
        <v>2976980</v>
      </c>
      <c r="M26" s="181">
        <v>6611510</v>
      </c>
      <c r="N26" s="189">
        <v>6124140</v>
      </c>
      <c r="O26" s="181">
        <v>10085260</v>
      </c>
      <c r="P26" s="189">
        <v>3252350</v>
      </c>
      <c r="Q26" s="181"/>
      <c r="R26" s="181"/>
      <c r="S26" s="181"/>
      <c r="T26" s="303"/>
      <c r="U26" s="304">
        <v>9756200</v>
      </c>
      <c r="V26" s="304"/>
      <c r="W26" s="281"/>
      <c r="X26" s="181"/>
      <c r="Z26" s="178" t="s">
        <v>197</v>
      </c>
    </row>
    <row r="27" spans="1:27" s="184" customFormat="1" ht="28.5" customHeight="1" x14ac:dyDescent="0.3">
      <c r="A27" s="185">
        <v>44383</v>
      </c>
      <c r="B27" s="193">
        <v>5449940</v>
      </c>
      <c r="C27" s="184">
        <v>7419370</v>
      </c>
      <c r="D27" s="181"/>
      <c r="F27" s="181"/>
      <c r="G27" s="189">
        <v>6924780</v>
      </c>
      <c r="H27" s="181"/>
      <c r="I27" s="181"/>
      <c r="K27" s="181">
        <v>2368840</v>
      </c>
      <c r="L27" s="189">
        <v>3057770</v>
      </c>
      <c r="M27" s="181">
        <v>6687560</v>
      </c>
      <c r="N27" s="189">
        <v>6207880</v>
      </c>
      <c r="O27" s="181">
        <v>10162060</v>
      </c>
      <c r="P27" s="189">
        <v>3252350</v>
      </c>
      <c r="Q27" s="181"/>
      <c r="R27" s="181"/>
      <c r="S27" s="181"/>
      <c r="T27" s="303"/>
      <c r="U27" s="304">
        <v>9800190</v>
      </c>
      <c r="V27" s="304"/>
      <c r="W27" s="281"/>
      <c r="X27" s="181"/>
      <c r="Z27" s="178" t="s">
        <v>198</v>
      </c>
    </row>
    <row r="28" spans="1:27" s="184" customFormat="1" ht="28.5" customHeight="1" x14ac:dyDescent="0.3">
      <c r="A28" s="185">
        <v>44390</v>
      </c>
      <c r="B28" s="193">
        <v>5449940</v>
      </c>
      <c r="C28" s="184">
        <v>7476710</v>
      </c>
      <c r="D28" s="181"/>
      <c r="F28" s="181"/>
      <c r="G28" s="189">
        <v>6945770</v>
      </c>
      <c r="H28" s="181"/>
      <c r="I28" s="181"/>
      <c r="K28" s="181">
        <v>2432890</v>
      </c>
      <c r="L28" s="189">
        <v>3138300</v>
      </c>
      <c r="M28" s="181">
        <v>6753760</v>
      </c>
      <c r="N28" s="189">
        <v>6294670</v>
      </c>
      <c r="O28" s="181">
        <v>10238170</v>
      </c>
      <c r="P28" s="189">
        <v>3265870</v>
      </c>
      <c r="Q28" s="181"/>
      <c r="R28" s="181"/>
      <c r="S28" s="181"/>
      <c r="T28" s="303"/>
      <c r="U28" s="304">
        <v>9847290</v>
      </c>
      <c r="V28" s="304"/>
      <c r="W28" s="281"/>
      <c r="X28" s="181"/>
      <c r="Z28" s="178" t="s">
        <v>199</v>
      </c>
    </row>
    <row r="29" spans="1:27" s="184" customFormat="1" ht="28.5" customHeight="1" x14ac:dyDescent="0.3">
      <c r="A29" s="185">
        <v>44397</v>
      </c>
      <c r="B29" s="193">
        <v>5449940</v>
      </c>
      <c r="C29" s="184">
        <v>7529860</v>
      </c>
      <c r="D29" s="181"/>
      <c r="F29" s="181"/>
      <c r="G29" s="189">
        <v>6960590</v>
      </c>
      <c r="H29" s="181"/>
      <c r="I29" s="181"/>
      <c r="K29" s="181">
        <v>2499060</v>
      </c>
      <c r="L29" s="189">
        <v>3220060</v>
      </c>
      <c r="M29" s="181">
        <v>6839100</v>
      </c>
      <c r="N29" s="189">
        <v>6339770</v>
      </c>
      <c r="O29" s="181">
        <v>10310980</v>
      </c>
      <c r="P29" s="189">
        <v>3278890</v>
      </c>
      <c r="Q29" s="181"/>
      <c r="R29" s="181"/>
      <c r="S29" s="181"/>
      <c r="T29" s="303"/>
      <c r="U29" s="304">
        <v>9851370</v>
      </c>
      <c r="V29" s="304"/>
      <c r="W29" s="281"/>
      <c r="X29" s="181"/>
      <c r="Z29" s="178" t="s">
        <v>200</v>
      </c>
    </row>
    <row r="30" spans="1:27" s="184" customFormat="1" ht="28.5" customHeight="1" x14ac:dyDescent="0.3">
      <c r="A30" s="185">
        <v>44404</v>
      </c>
      <c r="B30" s="193">
        <v>5449940</v>
      </c>
      <c r="C30" s="184">
        <v>7581100</v>
      </c>
      <c r="D30" s="181"/>
      <c r="F30" s="181"/>
      <c r="G30" s="189">
        <v>6994790</v>
      </c>
      <c r="H30" s="181"/>
      <c r="I30" s="181"/>
      <c r="K30" s="181">
        <v>2560540</v>
      </c>
      <c r="L30" s="189">
        <v>3292950</v>
      </c>
      <c r="M30" s="181">
        <v>6908450</v>
      </c>
      <c r="N30" s="189">
        <v>6363210</v>
      </c>
      <c r="O30" s="181">
        <v>10377780</v>
      </c>
      <c r="P30" s="189">
        <v>3279250</v>
      </c>
      <c r="Q30" s="181"/>
      <c r="R30" s="181"/>
      <c r="S30" s="181"/>
      <c r="T30" s="303"/>
      <c r="U30" s="304">
        <v>9931040</v>
      </c>
      <c r="V30" s="304"/>
      <c r="W30" s="281"/>
      <c r="X30" s="181"/>
      <c r="Z30" s="178"/>
    </row>
    <row r="31" spans="1:27" s="184" customFormat="1" ht="28.5" customHeight="1" x14ac:dyDescent="0.3">
      <c r="A31" s="185">
        <v>44411</v>
      </c>
      <c r="B31" s="193">
        <v>5449940</v>
      </c>
      <c r="C31" s="184">
        <v>7641530</v>
      </c>
      <c r="D31" s="181"/>
      <c r="F31" s="181"/>
      <c r="G31" s="189">
        <v>7018690</v>
      </c>
      <c r="H31" s="181"/>
      <c r="I31" s="181"/>
      <c r="K31" s="181">
        <v>2636850</v>
      </c>
      <c r="L31" s="189">
        <v>3381030</v>
      </c>
      <c r="M31" s="181">
        <v>6980380</v>
      </c>
      <c r="N31" s="189">
        <v>6366570</v>
      </c>
      <c r="O31" s="181">
        <v>10456350</v>
      </c>
      <c r="P31" s="189">
        <v>3286020</v>
      </c>
      <c r="Q31" s="181"/>
      <c r="R31" s="181"/>
      <c r="S31" s="181"/>
      <c r="T31" s="303"/>
      <c r="U31" s="304">
        <v>9977290</v>
      </c>
      <c r="V31" s="304"/>
      <c r="W31" s="281"/>
      <c r="X31" s="181"/>
      <c r="Z31" s="178" t="s">
        <v>201</v>
      </c>
    </row>
    <row r="32" spans="1:27" s="184" customFormat="1" ht="28.5" customHeight="1" x14ac:dyDescent="0.3">
      <c r="A32" s="185">
        <v>44418</v>
      </c>
      <c r="B32" s="193">
        <v>5561250</v>
      </c>
      <c r="C32" s="184">
        <v>7696310</v>
      </c>
      <c r="D32" s="181"/>
      <c r="F32" s="181"/>
      <c r="G32" s="189">
        <v>7048140</v>
      </c>
      <c r="H32" s="181"/>
      <c r="I32" s="181"/>
      <c r="K32" s="181">
        <v>2705010</v>
      </c>
      <c r="L32" s="189">
        <v>3464110</v>
      </c>
      <c r="M32" s="181">
        <v>7065500</v>
      </c>
      <c r="N32" s="189">
        <v>6407550</v>
      </c>
      <c r="O32" s="181">
        <v>6098590</v>
      </c>
      <c r="P32" s="189">
        <v>3292220</v>
      </c>
      <c r="Q32" s="181"/>
      <c r="R32" s="181"/>
      <c r="S32" s="181"/>
      <c r="T32" s="303"/>
      <c r="U32" s="304">
        <v>10019850</v>
      </c>
      <c r="V32" s="304"/>
      <c r="W32" s="281"/>
      <c r="X32" s="181"/>
      <c r="Z32" s="178" t="s">
        <v>202</v>
      </c>
    </row>
    <row r="33" spans="1:26" s="184" customFormat="1" ht="28.5" customHeight="1" x14ac:dyDescent="0.3">
      <c r="A33" s="185">
        <v>44425</v>
      </c>
      <c r="B33" s="194">
        <v>5902050</v>
      </c>
      <c r="C33" s="184">
        <v>7749850</v>
      </c>
      <c r="D33" s="181"/>
      <c r="F33" s="181"/>
      <c r="G33" s="184">
        <v>7070060</v>
      </c>
      <c r="H33" s="181"/>
      <c r="I33" s="181"/>
      <c r="K33" s="181">
        <v>2768070</v>
      </c>
      <c r="L33" s="184">
        <v>3551130</v>
      </c>
      <c r="M33" s="181">
        <v>7140950</v>
      </c>
      <c r="N33" s="184">
        <v>6462010</v>
      </c>
      <c r="O33" s="181">
        <v>6155050</v>
      </c>
      <c r="P33" s="184">
        <v>3298340</v>
      </c>
      <c r="Q33" s="181"/>
      <c r="R33" s="181"/>
      <c r="S33" s="181"/>
      <c r="T33" s="303"/>
      <c r="U33" s="304">
        <v>10062080</v>
      </c>
      <c r="V33" s="304"/>
      <c r="W33" s="281"/>
      <c r="X33" s="181"/>
      <c r="Z33" s="178" t="s">
        <v>203</v>
      </c>
    </row>
    <row r="34" spans="1:26" s="184" customFormat="1" ht="28.5" customHeight="1" x14ac:dyDescent="0.3">
      <c r="A34" s="185">
        <v>44432</v>
      </c>
      <c r="B34" s="194">
        <v>5998710</v>
      </c>
      <c r="C34" s="184">
        <v>7802630</v>
      </c>
      <c r="D34" s="181"/>
      <c r="F34" s="181"/>
      <c r="G34" s="184">
        <v>7095400</v>
      </c>
      <c r="H34" s="181"/>
      <c r="I34" s="181"/>
      <c r="K34" s="181">
        <v>2829400</v>
      </c>
      <c r="L34" s="184">
        <v>3631070</v>
      </c>
      <c r="M34" s="181">
        <v>7216150</v>
      </c>
      <c r="N34" s="184">
        <v>6504130</v>
      </c>
      <c r="O34" s="181">
        <v>6259540</v>
      </c>
      <c r="P34" s="184">
        <v>3304620</v>
      </c>
      <c r="Q34" s="181"/>
      <c r="R34" s="181"/>
      <c r="S34" s="181"/>
      <c r="T34" s="303">
        <v>4259850</v>
      </c>
      <c r="U34" s="304">
        <v>10107800</v>
      </c>
      <c r="V34" s="304"/>
      <c r="W34" s="281"/>
      <c r="X34" s="181"/>
      <c r="Z34" s="178" t="s">
        <v>204</v>
      </c>
    </row>
    <row r="35" spans="1:26" s="184" customFormat="1" ht="28.5" customHeight="1" x14ac:dyDescent="0.3">
      <c r="A35" s="185">
        <v>44439</v>
      </c>
      <c r="B35" s="194">
        <v>6002350</v>
      </c>
      <c r="C35" s="184">
        <v>7855120</v>
      </c>
      <c r="D35" s="181"/>
      <c r="F35" s="181"/>
      <c r="G35" s="184">
        <v>7117470</v>
      </c>
      <c r="H35" s="181"/>
      <c r="I35" s="181"/>
      <c r="K35" s="181">
        <v>2898110</v>
      </c>
      <c r="L35" s="184">
        <v>3708710</v>
      </c>
      <c r="M35" s="181">
        <v>7290840</v>
      </c>
      <c r="N35" s="184">
        <v>6535850</v>
      </c>
      <c r="O35" s="181">
        <v>6360140</v>
      </c>
      <c r="P35" s="184">
        <v>3310470</v>
      </c>
      <c r="Q35" s="181"/>
      <c r="R35" s="181"/>
      <c r="S35" s="181"/>
      <c r="T35" s="303">
        <v>4300260</v>
      </c>
      <c r="U35" s="304">
        <v>10145770</v>
      </c>
      <c r="V35" s="304"/>
      <c r="W35" s="281"/>
      <c r="X35" s="181"/>
      <c r="Z35" s="178"/>
    </row>
    <row r="36" spans="1:26" s="184" customFormat="1" ht="28.5" customHeight="1" x14ac:dyDescent="0.3">
      <c r="A36" s="185">
        <v>44446</v>
      </c>
      <c r="B36" s="194">
        <v>6002350</v>
      </c>
      <c r="C36" s="184">
        <v>7906070</v>
      </c>
      <c r="D36" s="181"/>
      <c r="F36" s="181"/>
      <c r="G36" s="184">
        <v>7138170</v>
      </c>
      <c r="H36" s="181"/>
      <c r="I36" s="181"/>
      <c r="K36" s="183">
        <f>K35+9169*7</f>
        <v>2962293</v>
      </c>
      <c r="L36" s="184">
        <v>3786390</v>
      </c>
      <c r="M36" s="181">
        <v>7365360</v>
      </c>
      <c r="N36" s="184">
        <v>6555960</v>
      </c>
      <c r="O36" s="181">
        <v>6461940</v>
      </c>
      <c r="P36" s="184">
        <v>3316510</v>
      </c>
      <c r="Q36" s="181"/>
      <c r="R36" s="181"/>
      <c r="S36" s="181"/>
      <c r="T36" s="303">
        <v>4359650</v>
      </c>
      <c r="U36" s="304">
        <v>10184620</v>
      </c>
      <c r="V36" s="304"/>
      <c r="W36" s="281"/>
      <c r="X36" s="181"/>
      <c r="Z36" s="178"/>
    </row>
    <row r="37" spans="1:26" s="184" customFormat="1" ht="28.5" customHeight="1" x14ac:dyDescent="0.3">
      <c r="A37" s="185">
        <v>44453</v>
      </c>
      <c r="B37" s="194">
        <v>6047090</v>
      </c>
      <c r="C37" s="184">
        <v>7956380</v>
      </c>
      <c r="D37" s="181"/>
      <c r="F37" s="181"/>
      <c r="G37" s="184">
        <v>7167410</v>
      </c>
      <c r="H37" s="181"/>
      <c r="I37" s="181"/>
      <c r="K37" s="181">
        <v>77407</v>
      </c>
      <c r="L37" s="184">
        <v>3867480</v>
      </c>
      <c r="M37" s="181">
        <v>7435700</v>
      </c>
      <c r="N37" s="184">
        <v>6582100</v>
      </c>
      <c r="O37" s="181">
        <v>6584210</v>
      </c>
      <c r="P37" s="184">
        <v>3322480</v>
      </c>
      <c r="Q37" s="181"/>
      <c r="R37" s="181"/>
      <c r="S37" s="181"/>
      <c r="T37" s="303">
        <v>4423520</v>
      </c>
      <c r="U37" s="304">
        <v>10224780</v>
      </c>
      <c r="V37" s="304"/>
      <c r="W37" s="281"/>
      <c r="X37" s="181"/>
      <c r="Z37" s="178" t="s">
        <v>125</v>
      </c>
    </row>
    <row r="38" spans="1:26" s="184" customFormat="1" ht="28.5" customHeight="1" x14ac:dyDescent="0.3">
      <c r="A38" s="185">
        <v>44460</v>
      </c>
      <c r="B38" s="182">
        <v>6082880</v>
      </c>
      <c r="C38" s="188">
        <v>8006320</v>
      </c>
      <c r="D38" s="181"/>
      <c r="F38" s="181"/>
      <c r="G38" s="188">
        <v>7186300</v>
      </c>
      <c r="H38" s="181"/>
      <c r="I38" s="181"/>
      <c r="K38" s="182">
        <v>157673</v>
      </c>
      <c r="L38" s="188">
        <v>3949060</v>
      </c>
      <c r="M38" s="182">
        <v>7514000</v>
      </c>
      <c r="N38" s="188">
        <v>6561040</v>
      </c>
      <c r="O38" s="182">
        <v>6615950</v>
      </c>
      <c r="P38" s="188">
        <v>3328470</v>
      </c>
      <c r="Q38" s="182"/>
      <c r="R38" s="182"/>
      <c r="S38" s="182"/>
      <c r="T38" s="303">
        <v>4476280</v>
      </c>
      <c r="U38" s="305">
        <v>10263300</v>
      </c>
      <c r="V38" s="304"/>
      <c r="W38" s="281"/>
      <c r="X38" s="181"/>
      <c r="Z38" s="178" t="s">
        <v>126</v>
      </c>
    </row>
    <row r="39" spans="1:26" s="184" customFormat="1" ht="28.5" customHeight="1" x14ac:dyDescent="0.3">
      <c r="A39" s="185">
        <v>44466</v>
      </c>
      <c r="B39" s="194">
        <v>6083220</v>
      </c>
      <c r="C39" s="184">
        <v>8048640</v>
      </c>
      <c r="D39" s="181"/>
      <c r="F39" s="181"/>
      <c r="G39" s="184">
        <v>7205940</v>
      </c>
      <c r="H39" s="181"/>
      <c r="I39" s="181"/>
      <c r="K39" s="181">
        <v>226234</v>
      </c>
      <c r="L39" s="184">
        <v>4016220</v>
      </c>
      <c r="M39" s="181">
        <v>7577340</v>
      </c>
      <c r="N39" s="184">
        <v>6516870</v>
      </c>
      <c r="O39" s="181">
        <v>6676080</v>
      </c>
      <c r="P39" s="184">
        <v>3333550</v>
      </c>
      <c r="Q39" s="181"/>
      <c r="R39" s="181"/>
      <c r="S39" s="181"/>
      <c r="T39" s="303">
        <v>4515610</v>
      </c>
      <c r="U39" s="304">
        <v>10296490</v>
      </c>
      <c r="V39" s="304"/>
      <c r="W39" s="281"/>
      <c r="X39" s="181"/>
      <c r="Z39" s="178"/>
    </row>
    <row r="40" spans="1:26" s="184" customFormat="1" ht="28.5" customHeight="1" x14ac:dyDescent="0.3">
      <c r="A40" s="185">
        <v>44474</v>
      </c>
      <c r="B40" s="194">
        <v>6083030</v>
      </c>
      <c r="C40" s="184">
        <v>8106510</v>
      </c>
      <c r="D40" s="183">
        <v>1419634</v>
      </c>
      <c r="F40" s="181"/>
      <c r="G40" s="184">
        <v>7234060</v>
      </c>
      <c r="H40" s="181"/>
      <c r="I40" s="181"/>
      <c r="K40" s="181">
        <v>317513</v>
      </c>
      <c r="L40" s="184">
        <v>4104670</v>
      </c>
      <c r="M40" s="181">
        <v>7661790</v>
      </c>
      <c r="N40" s="190">
        <v>6516870</v>
      </c>
      <c r="O40" s="181">
        <v>6744560</v>
      </c>
      <c r="P40" s="184">
        <v>3340230</v>
      </c>
      <c r="Q40" s="181"/>
      <c r="R40" s="181"/>
      <c r="S40" s="181"/>
      <c r="T40" s="303">
        <v>4567330</v>
      </c>
      <c r="U40" s="304">
        <v>10349100</v>
      </c>
      <c r="V40" s="304"/>
      <c r="W40" s="281"/>
      <c r="X40" s="181"/>
      <c r="Z40" s="178"/>
    </row>
    <row r="41" spans="1:26" s="184" customFormat="1" ht="28.5" customHeight="1" x14ac:dyDescent="0.3">
      <c r="A41" s="185">
        <v>44481</v>
      </c>
      <c r="B41" s="194">
        <v>6205290</v>
      </c>
      <c r="C41" s="184">
        <v>8156430</v>
      </c>
      <c r="D41" s="181">
        <v>1502290</v>
      </c>
      <c r="F41" s="181"/>
      <c r="G41" s="184">
        <v>7261090</v>
      </c>
      <c r="H41" s="181"/>
      <c r="I41" s="181"/>
      <c r="K41" s="181">
        <v>397080</v>
      </c>
      <c r="L41" s="184">
        <v>4185830</v>
      </c>
      <c r="M41" s="181">
        <v>7733570</v>
      </c>
      <c r="N41" s="184">
        <v>6516020</v>
      </c>
      <c r="O41" s="181">
        <v>6820910</v>
      </c>
      <c r="P41" s="184">
        <v>3346150</v>
      </c>
      <c r="Q41" s="181"/>
      <c r="R41" s="181"/>
      <c r="S41" s="181"/>
      <c r="T41" s="303">
        <v>4609220</v>
      </c>
      <c r="U41" s="304">
        <v>10377530</v>
      </c>
      <c r="V41" s="304"/>
      <c r="W41" s="281"/>
      <c r="X41" s="181"/>
      <c r="Z41" s="178"/>
    </row>
    <row r="42" spans="1:26" s="184" customFormat="1" ht="28.5" customHeight="1" x14ac:dyDescent="0.3">
      <c r="A42" s="185">
        <v>44488</v>
      </c>
      <c r="B42" s="194">
        <v>6332310</v>
      </c>
      <c r="C42" s="184">
        <v>8204600</v>
      </c>
      <c r="D42" s="181">
        <v>1579090</v>
      </c>
      <c r="F42" s="181"/>
      <c r="G42" s="184">
        <v>7279810</v>
      </c>
      <c r="H42" s="181"/>
      <c r="I42" s="181"/>
      <c r="K42" s="181">
        <v>476643</v>
      </c>
      <c r="L42" s="184">
        <v>4266500</v>
      </c>
      <c r="M42" s="181">
        <v>7802420</v>
      </c>
      <c r="N42" s="184">
        <v>6608030</v>
      </c>
      <c r="O42" s="181">
        <v>6915010</v>
      </c>
      <c r="P42" s="184">
        <v>3352000</v>
      </c>
      <c r="Q42" s="181"/>
      <c r="R42" s="181"/>
      <c r="S42" s="181"/>
      <c r="T42" s="303">
        <v>4644776</v>
      </c>
      <c r="U42" s="304">
        <v>10414400</v>
      </c>
      <c r="V42" s="304"/>
      <c r="W42" s="281"/>
      <c r="X42" s="181"/>
      <c r="Z42" s="178">
        <f>'Data Input'!Y59</f>
        <v>0</v>
      </c>
    </row>
    <row r="43" spans="1:26" s="184" customFormat="1" ht="28.5" customHeight="1" x14ac:dyDescent="0.3">
      <c r="A43" s="185">
        <v>44495</v>
      </c>
      <c r="B43" s="194">
        <v>6453310</v>
      </c>
      <c r="C43" s="184">
        <v>8250770</v>
      </c>
      <c r="D43" s="181">
        <v>1653360</v>
      </c>
      <c r="F43" s="181"/>
      <c r="G43" s="184">
        <v>7308520</v>
      </c>
      <c r="H43" s="181"/>
      <c r="I43" s="181"/>
      <c r="K43" s="181">
        <v>555044</v>
      </c>
      <c r="L43" s="184">
        <v>4347190</v>
      </c>
      <c r="M43" s="181">
        <v>7870960</v>
      </c>
      <c r="N43" s="184">
        <v>6700770</v>
      </c>
      <c r="O43" s="181">
        <v>7004370</v>
      </c>
      <c r="P43" s="184">
        <v>3357790</v>
      </c>
      <c r="Q43" s="181"/>
      <c r="R43" s="181"/>
      <c r="S43" s="181"/>
      <c r="T43" s="303">
        <v>4685070</v>
      </c>
      <c r="U43" s="304">
        <v>10455100</v>
      </c>
      <c r="V43" s="304"/>
      <c r="W43" s="281"/>
      <c r="X43" s="181"/>
      <c r="Z43" s="178">
        <f>'Data Input'!Y60</f>
        <v>0</v>
      </c>
    </row>
    <row r="44" spans="1:26" s="184" customFormat="1" ht="28.5" customHeight="1" x14ac:dyDescent="0.3">
      <c r="A44" s="185">
        <v>44502</v>
      </c>
      <c r="B44" s="194">
        <v>6679230</v>
      </c>
      <c r="C44" s="184">
        <v>8295540</v>
      </c>
      <c r="D44" s="181">
        <v>1726050</v>
      </c>
      <c r="F44" s="181"/>
      <c r="G44" s="184">
        <v>7330700</v>
      </c>
      <c r="H44" s="181"/>
      <c r="I44" s="181"/>
      <c r="K44" s="181">
        <v>635507</v>
      </c>
      <c r="L44" s="184">
        <v>4422100</v>
      </c>
      <c r="M44" s="181">
        <v>7940060</v>
      </c>
      <c r="N44" s="184">
        <v>6794440</v>
      </c>
      <c r="O44" s="181">
        <v>7096290</v>
      </c>
      <c r="P44" s="184">
        <v>3363600</v>
      </c>
      <c r="Q44" s="181"/>
      <c r="R44" s="181"/>
      <c r="S44" s="181"/>
      <c r="T44" s="303">
        <v>4720640</v>
      </c>
      <c r="U44" s="304">
        <v>10485020</v>
      </c>
      <c r="V44" s="304"/>
      <c r="W44" s="281"/>
      <c r="X44" s="181"/>
      <c r="Z44" s="178">
        <f>'Data Input'!Y61</f>
        <v>0</v>
      </c>
    </row>
    <row r="45" spans="1:26" s="184" customFormat="1" ht="28.5" customHeight="1" x14ac:dyDescent="0.3">
      <c r="A45" s="185">
        <v>44509</v>
      </c>
      <c r="B45" s="194">
        <v>6907650</v>
      </c>
      <c r="C45" s="184">
        <v>8338890</v>
      </c>
      <c r="D45" s="181">
        <v>1789660</v>
      </c>
      <c r="F45" s="181"/>
      <c r="G45" s="184">
        <v>7342460</v>
      </c>
      <c r="H45" s="181"/>
      <c r="I45" s="181"/>
      <c r="K45" s="181">
        <v>714769</v>
      </c>
      <c r="L45" s="184">
        <v>4422100</v>
      </c>
      <c r="M45" s="181">
        <v>8006670</v>
      </c>
      <c r="N45" s="184">
        <v>6887170</v>
      </c>
      <c r="O45" s="181">
        <v>7189590</v>
      </c>
      <c r="P45" s="184">
        <v>3369490</v>
      </c>
      <c r="Q45" s="181"/>
      <c r="R45" s="181"/>
      <c r="S45" s="181"/>
      <c r="T45" s="303">
        <v>4758820</v>
      </c>
      <c r="U45" s="304">
        <v>10521440</v>
      </c>
      <c r="V45" s="304"/>
      <c r="W45" s="281"/>
      <c r="X45" s="181"/>
      <c r="Z45" s="178">
        <f>'Data Input'!Y62</f>
        <v>0</v>
      </c>
    </row>
    <row r="46" spans="1:26" s="184" customFormat="1" ht="28.5" customHeight="1" x14ac:dyDescent="0.3">
      <c r="A46" s="185">
        <v>44516</v>
      </c>
      <c r="B46" s="194">
        <v>7146760</v>
      </c>
      <c r="C46" s="184">
        <v>8380850</v>
      </c>
      <c r="D46" s="181">
        <v>1848890</v>
      </c>
      <c r="F46" s="181"/>
      <c r="G46" s="184">
        <v>7368130</v>
      </c>
      <c r="H46" s="181"/>
      <c r="I46" s="181"/>
      <c r="K46" s="181">
        <v>793723</v>
      </c>
      <c r="L46" s="184">
        <v>4422100</v>
      </c>
      <c r="M46" s="181">
        <v>8076660</v>
      </c>
      <c r="N46" s="184">
        <v>6978930</v>
      </c>
      <c r="O46" s="181">
        <v>7283040</v>
      </c>
      <c r="P46" s="184">
        <v>3375340</v>
      </c>
      <c r="Q46" s="181"/>
      <c r="R46" s="181"/>
      <c r="S46" s="181"/>
      <c r="T46" s="303">
        <v>4787670</v>
      </c>
      <c r="U46" s="304">
        <v>10556270</v>
      </c>
      <c r="V46" s="304"/>
      <c r="W46" s="281"/>
      <c r="X46" s="181"/>
      <c r="Z46" s="178">
        <f>'Data Input'!Y63</f>
        <v>0</v>
      </c>
    </row>
    <row r="47" spans="1:26" s="184" customFormat="1" ht="28.5" customHeight="1" x14ac:dyDescent="0.3">
      <c r="A47" s="185">
        <v>44523</v>
      </c>
      <c r="B47" s="194">
        <v>7340510</v>
      </c>
      <c r="C47" s="184">
        <v>8421470</v>
      </c>
      <c r="D47" s="181">
        <v>1909870</v>
      </c>
      <c r="F47" s="181"/>
      <c r="G47" s="184">
        <v>7392900</v>
      </c>
      <c r="H47" s="181"/>
      <c r="I47" s="181"/>
      <c r="K47" s="181">
        <v>872359</v>
      </c>
      <c r="L47" s="184">
        <v>4422100</v>
      </c>
      <c r="M47" s="181">
        <v>8144580</v>
      </c>
      <c r="N47" s="184">
        <v>7069770</v>
      </c>
      <c r="O47" s="181">
        <v>7375770</v>
      </c>
      <c r="P47" s="184">
        <v>3381120</v>
      </c>
      <c r="Q47" s="181"/>
      <c r="R47" s="181"/>
      <c r="S47" s="181"/>
      <c r="T47" s="303">
        <v>4819510</v>
      </c>
      <c r="U47" s="304">
        <v>10589310</v>
      </c>
      <c r="V47" s="304"/>
      <c r="W47" s="281"/>
      <c r="X47" s="181"/>
      <c r="Z47" s="178">
        <f>'Data Input'!Y64</f>
        <v>0</v>
      </c>
    </row>
    <row r="48" spans="1:26" s="184" customFormat="1" ht="28.5" customHeight="1" x14ac:dyDescent="0.3">
      <c r="A48" s="185">
        <v>44530</v>
      </c>
      <c r="B48" s="194">
        <v>7544740</v>
      </c>
      <c r="C48" s="184">
        <v>8460660</v>
      </c>
      <c r="D48" s="181">
        <v>1970320</v>
      </c>
      <c r="F48" s="181"/>
      <c r="G48" s="184">
        <v>7425160</v>
      </c>
      <c r="H48" s="181"/>
      <c r="I48" s="181"/>
      <c r="K48" s="181">
        <v>950940</v>
      </c>
      <c r="L48" s="184">
        <v>4435600</v>
      </c>
      <c r="M48" s="181">
        <v>8212820</v>
      </c>
      <c r="N48" s="184">
        <v>7148040</v>
      </c>
      <c r="O48" s="181">
        <v>7469100</v>
      </c>
      <c r="P48" s="184">
        <v>3386860</v>
      </c>
      <c r="Q48" s="181"/>
      <c r="R48" s="181"/>
      <c r="S48" s="181"/>
      <c r="T48" s="303">
        <v>4849590</v>
      </c>
      <c r="U48" s="304">
        <v>10621000</v>
      </c>
      <c r="V48" s="304"/>
      <c r="W48" s="281"/>
      <c r="X48" s="181"/>
      <c r="Z48" s="178">
        <f>'Data Input'!Y65</f>
        <v>0</v>
      </c>
    </row>
    <row r="49" spans="1:44" s="184" customFormat="1" ht="28.5" customHeight="1" x14ac:dyDescent="0.3">
      <c r="A49" s="185">
        <v>44537</v>
      </c>
      <c r="B49" s="194">
        <v>7882790</v>
      </c>
      <c r="C49" s="184">
        <v>8491310</v>
      </c>
      <c r="D49" s="181">
        <v>2034820</v>
      </c>
      <c r="F49" s="181"/>
      <c r="G49" s="184">
        <v>7476600</v>
      </c>
      <c r="H49" s="181"/>
      <c r="I49" s="181"/>
      <c r="K49" s="181">
        <v>1033516</v>
      </c>
      <c r="L49" s="184">
        <v>4579090</v>
      </c>
      <c r="M49" s="181">
        <v>8285860</v>
      </c>
      <c r="N49" s="184">
        <v>891740</v>
      </c>
      <c r="O49" s="181">
        <v>7569860</v>
      </c>
      <c r="P49" s="184">
        <v>3392860</v>
      </c>
      <c r="Q49" s="181"/>
      <c r="R49" s="181"/>
      <c r="S49" s="181"/>
      <c r="T49" s="303">
        <v>4880620</v>
      </c>
      <c r="U49" s="304">
        <v>10652300</v>
      </c>
      <c r="V49" s="304"/>
      <c r="W49" s="281"/>
      <c r="X49" s="181"/>
      <c r="Z49" s="178">
        <f>'Data Input'!Y66</f>
        <v>0</v>
      </c>
    </row>
    <row r="50" spans="1:44" s="184" customFormat="1" ht="28.5" customHeight="1" x14ac:dyDescent="0.3">
      <c r="A50" s="185">
        <v>44544</v>
      </c>
      <c r="B50" s="194">
        <v>8001390</v>
      </c>
      <c r="C50" s="184">
        <v>8544080</v>
      </c>
      <c r="D50" s="181">
        <v>2104090</v>
      </c>
      <c r="F50" s="181"/>
      <c r="G50" s="184">
        <v>7518730</v>
      </c>
      <c r="H50" s="181"/>
      <c r="I50" s="181"/>
      <c r="K50" s="183">
        <v>1110000</v>
      </c>
      <c r="L50" s="184">
        <v>4711900</v>
      </c>
      <c r="M50" s="181">
        <v>8363740</v>
      </c>
      <c r="N50" s="184">
        <v>1024359</v>
      </c>
      <c r="O50" s="181">
        <v>7668110</v>
      </c>
      <c r="P50" s="184">
        <v>3399380</v>
      </c>
      <c r="Q50" s="181"/>
      <c r="R50" s="181"/>
      <c r="S50" s="181"/>
      <c r="T50" s="303">
        <v>4912640</v>
      </c>
      <c r="U50" s="304">
        <v>10683210</v>
      </c>
      <c r="V50" s="304"/>
      <c r="W50" s="281"/>
      <c r="X50" s="181"/>
      <c r="Z50" s="178" t="s">
        <v>135</v>
      </c>
    </row>
    <row r="51" spans="1:44" s="184" customFormat="1" ht="28.5" customHeight="1" x14ac:dyDescent="0.3">
      <c r="A51" s="185">
        <v>44551</v>
      </c>
      <c r="B51" s="194">
        <v>8126780</v>
      </c>
      <c r="C51" s="184">
        <v>8573440</v>
      </c>
      <c r="D51" s="181">
        <v>2158250</v>
      </c>
      <c r="F51" s="181"/>
      <c r="G51" s="184">
        <v>7528000</v>
      </c>
      <c r="H51" s="181"/>
      <c r="I51" s="181"/>
      <c r="K51" s="181">
        <v>1187016</v>
      </c>
      <c r="L51" s="184">
        <v>4811230</v>
      </c>
      <c r="M51" s="181">
        <v>8419920</v>
      </c>
      <c r="N51" s="184">
        <v>1034929</v>
      </c>
      <c r="O51" s="181">
        <v>7709060</v>
      </c>
      <c r="P51" s="184">
        <v>3400600</v>
      </c>
      <c r="Q51" s="181"/>
      <c r="R51" s="181"/>
      <c r="S51" s="181"/>
      <c r="T51" s="303">
        <v>4935430</v>
      </c>
      <c r="U51" s="304">
        <v>10701140</v>
      </c>
      <c r="V51" s="304"/>
      <c r="W51" s="281"/>
      <c r="X51" s="181"/>
      <c r="Z51" s="178">
        <f>'Data Input'!Y68</f>
        <v>0</v>
      </c>
    </row>
    <row r="52" spans="1:44" s="184" customFormat="1" ht="28.5" customHeight="1" x14ac:dyDescent="0.3">
      <c r="A52" s="185">
        <v>44565</v>
      </c>
      <c r="B52" s="194">
        <v>8418863</v>
      </c>
      <c r="C52" s="184">
        <v>8644960</v>
      </c>
      <c r="D52" s="181">
        <v>2292680</v>
      </c>
      <c r="F52" s="181"/>
      <c r="G52" s="184">
        <v>7528000</v>
      </c>
      <c r="H52" s="181"/>
      <c r="I52" s="181"/>
      <c r="K52" s="181">
        <v>1345842</v>
      </c>
      <c r="L52" s="184">
        <v>5056670</v>
      </c>
      <c r="M52" s="181">
        <v>8559880</v>
      </c>
      <c r="N52" s="184">
        <v>1059843</v>
      </c>
      <c r="O52" s="181">
        <v>7801320</v>
      </c>
      <c r="P52" s="184">
        <v>3418350</v>
      </c>
      <c r="Q52" s="181"/>
      <c r="R52" s="181"/>
      <c r="S52" s="181"/>
      <c r="T52" s="303">
        <v>4990890</v>
      </c>
      <c r="U52" s="304">
        <v>10737130</v>
      </c>
      <c r="V52" s="304"/>
      <c r="W52" s="281"/>
      <c r="X52" s="181"/>
      <c r="Z52" s="178" t="s">
        <v>182</v>
      </c>
    </row>
    <row r="53" spans="1:44" s="184" customFormat="1" ht="28.5" customHeight="1" x14ac:dyDescent="0.3">
      <c r="A53" s="185">
        <v>44572</v>
      </c>
      <c r="B53" s="194">
        <v>8571670</v>
      </c>
      <c r="C53" s="184">
        <v>8679990</v>
      </c>
      <c r="D53" s="181">
        <v>2363080</v>
      </c>
      <c r="F53" s="181"/>
      <c r="G53" s="184">
        <v>7528000</v>
      </c>
      <c r="H53" s="181">
        <v>3368200</v>
      </c>
      <c r="I53" s="181"/>
      <c r="K53" s="181">
        <v>1425660</v>
      </c>
      <c r="L53" s="184">
        <v>5180470</v>
      </c>
      <c r="M53" s="181">
        <v>8630490</v>
      </c>
      <c r="N53" s="184">
        <v>1072094</v>
      </c>
      <c r="O53" s="181">
        <v>7850890</v>
      </c>
      <c r="P53" s="184">
        <v>3425360</v>
      </c>
      <c r="Q53" s="181"/>
      <c r="R53" s="181"/>
      <c r="S53" s="181"/>
      <c r="T53" s="304">
        <v>5017670</v>
      </c>
      <c r="U53" s="304">
        <v>10752140</v>
      </c>
      <c r="V53" s="304"/>
      <c r="W53" s="281"/>
      <c r="X53" s="181"/>
      <c r="Z53" s="178">
        <f>'Data Input'!Y70</f>
        <v>0</v>
      </c>
    </row>
    <row r="54" spans="1:44" s="184" customFormat="1" ht="28.5" customHeight="1" x14ac:dyDescent="0.3">
      <c r="A54" s="185">
        <v>44586</v>
      </c>
      <c r="B54" s="194">
        <v>8756070</v>
      </c>
      <c r="C54" s="184">
        <v>8750190</v>
      </c>
      <c r="D54" s="181">
        <v>2479710</v>
      </c>
      <c r="F54" s="181"/>
      <c r="G54" s="184">
        <v>7528000</v>
      </c>
      <c r="H54" s="181">
        <v>3372380</v>
      </c>
      <c r="I54" s="181"/>
      <c r="K54" s="181">
        <v>1581660</v>
      </c>
      <c r="L54" s="184">
        <v>5417040</v>
      </c>
      <c r="M54" s="181">
        <v>8768320</v>
      </c>
      <c r="N54" s="184">
        <v>1097100</v>
      </c>
      <c r="O54" s="181">
        <v>7980200</v>
      </c>
      <c r="P54" s="184">
        <v>3438700</v>
      </c>
      <c r="Q54" s="181"/>
      <c r="R54" s="181"/>
      <c r="S54" s="181"/>
      <c r="T54" s="304">
        <v>5071590</v>
      </c>
      <c r="U54" s="304">
        <v>10781660</v>
      </c>
      <c r="V54" s="304"/>
      <c r="W54" s="281"/>
      <c r="X54" s="181"/>
      <c r="Z54" s="178">
        <f>'Data Input'!Y71</f>
        <v>0</v>
      </c>
    </row>
    <row r="55" spans="1:44" s="184" customFormat="1" ht="28.5" customHeight="1" x14ac:dyDescent="0.3">
      <c r="A55" s="185">
        <v>44594</v>
      </c>
      <c r="B55" s="194">
        <v>8766600</v>
      </c>
      <c r="C55" s="184">
        <v>8785030</v>
      </c>
      <c r="D55" s="181">
        <v>2529430</v>
      </c>
      <c r="F55" s="181"/>
      <c r="G55" s="184">
        <v>7528000</v>
      </c>
      <c r="H55" s="181">
        <v>3383820</v>
      </c>
      <c r="I55" s="181"/>
      <c r="K55" s="181">
        <v>1669300</v>
      </c>
      <c r="L55" s="184">
        <v>5521730</v>
      </c>
      <c r="M55" s="181">
        <v>8826490</v>
      </c>
      <c r="N55" s="184">
        <v>1116336</v>
      </c>
      <c r="O55" s="181">
        <v>8054080</v>
      </c>
      <c r="P55" s="184">
        <v>3446230</v>
      </c>
      <c r="Q55" s="181"/>
      <c r="R55" s="181"/>
      <c r="S55" s="181"/>
      <c r="T55" s="304">
        <v>5102140</v>
      </c>
      <c r="U55" s="304">
        <v>10793130</v>
      </c>
      <c r="V55" s="304"/>
      <c r="W55" s="281"/>
      <c r="X55" s="181"/>
      <c r="Z55" s="178">
        <f>'Data Input'!Y72</f>
        <v>0</v>
      </c>
    </row>
    <row r="56" spans="1:44" s="184" customFormat="1" ht="28.5" customHeight="1" x14ac:dyDescent="0.3">
      <c r="A56" s="185">
        <v>44600</v>
      </c>
      <c r="B56" s="194">
        <v>8869520</v>
      </c>
      <c r="C56" s="184">
        <v>8818190</v>
      </c>
      <c r="D56" s="181">
        <v>2576540</v>
      </c>
      <c r="F56" s="181"/>
      <c r="G56" s="184">
        <v>7528000</v>
      </c>
      <c r="H56" s="181">
        <v>3392230</v>
      </c>
      <c r="I56" s="181"/>
      <c r="K56" s="181">
        <v>1734130</v>
      </c>
      <c r="L56" s="184">
        <v>5642530</v>
      </c>
      <c r="M56" s="181">
        <v>8904250</v>
      </c>
      <c r="N56" s="184">
        <v>1209170</v>
      </c>
      <c r="O56" s="181">
        <v>8103040</v>
      </c>
      <c r="P56" s="184">
        <v>3451700</v>
      </c>
      <c r="Q56" s="181"/>
      <c r="R56" s="181"/>
      <c r="S56" s="181"/>
      <c r="T56" s="304">
        <v>5123850</v>
      </c>
      <c r="U56" s="304">
        <v>10804530</v>
      </c>
      <c r="V56" s="304"/>
      <c r="W56" s="281"/>
      <c r="X56" s="181"/>
      <c r="Z56" s="178">
        <f>'Data Input'!Y73</f>
        <v>0</v>
      </c>
    </row>
    <row r="57" spans="1:44" s="184" customFormat="1" ht="28.5" customHeight="1" x14ac:dyDescent="0.3">
      <c r="A57" s="185">
        <v>44607</v>
      </c>
      <c r="B57" s="194">
        <v>8914190</v>
      </c>
      <c r="C57" s="184">
        <v>8853890</v>
      </c>
      <c r="D57" s="181">
        <v>2616000</v>
      </c>
      <c r="F57" s="181"/>
      <c r="G57" s="184">
        <v>7528000</v>
      </c>
      <c r="H57" s="181">
        <v>3401960</v>
      </c>
      <c r="I57" s="181"/>
      <c r="K57" s="181">
        <v>1810231</v>
      </c>
      <c r="L57" s="184">
        <v>5757710</v>
      </c>
      <c r="M57" s="181">
        <v>8972240</v>
      </c>
      <c r="N57" s="184">
        <v>1302214</v>
      </c>
      <c r="O57" s="181">
        <v>8188720</v>
      </c>
      <c r="P57" s="184">
        <v>3458040</v>
      </c>
      <c r="Q57" s="181"/>
      <c r="R57" s="181"/>
      <c r="S57" s="181"/>
      <c r="T57" s="304">
        <v>5149750</v>
      </c>
      <c r="U57" s="304">
        <v>10814520</v>
      </c>
      <c r="V57" s="304"/>
      <c r="W57" s="281"/>
      <c r="X57" s="181"/>
    </row>
    <row r="58" spans="1:44" s="184" customFormat="1" ht="28.5" customHeight="1" x14ac:dyDescent="0.3">
      <c r="A58" s="185">
        <v>44614</v>
      </c>
      <c r="B58" s="194">
        <v>8914190</v>
      </c>
      <c r="C58" s="184">
        <v>8895530</v>
      </c>
      <c r="D58" s="181">
        <v>2652680</v>
      </c>
      <c r="F58" s="181"/>
      <c r="G58" s="184">
        <v>7528000</v>
      </c>
      <c r="H58" s="181">
        <v>3411740</v>
      </c>
      <c r="I58" s="181"/>
      <c r="K58" s="181">
        <v>1888622</v>
      </c>
      <c r="L58" s="184">
        <v>5868280</v>
      </c>
      <c r="M58" s="181">
        <v>9042980</v>
      </c>
      <c r="N58" s="184">
        <v>1302214</v>
      </c>
      <c r="O58" s="181">
        <v>8224910</v>
      </c>
      <c r="P58" s="184">
        <v>3464970</v>
      </c>
      <c r="Q58" s="181"/>
      <c r="R58" s="181"/>
      <c r="S58" s="181"/>
      <c r="T58" s="304">
        <v>5174830</v>
      </c>
      <c r="U58" s="304">
        <v>10823740</v>
      </c>
      <c r="V58" s="304"/>
      <c r="W58" s="281"/>
      <c r="X58" s="181"/>
    </row>
    <row r="59" spans="1:44" s="184" customFormat="1" ht="28.5" customHeight="1" x14ac:dyDescent="0.3">
      <c r="A59" s="185">
        <v>44572</v>
      </c>
      <c r="B59" s="194">
        <v>8571670</v>
      </c>
      <c r="C59" s="184">
        <v>8679990</v>
      </c>
      <c r="D59" s="181">
        <v>2363080</v>
      </c>
      <c r="F59" s="181"/>
      <c r="G59" s="184">
        <v>7528000</v>
      </c>
      <c r="H59" s="181">
        <v>3368200</v>
      </c>
      <c r="I59" s="181"/>
      <c r="K59" s="181">
        <v>1425660</v>
      </c>
      <c r="L59" s="184">
        <v>5180470</v>
      </c>
      <c r="M59" s="181">
        <v>8630490</v>
      </c>
      <c r="N59" s="184">
        <v>1072094</v>
      </c>
      <c r="O59" s="181">
        <v>7850890</v>
      </c>
      <c r="P59" s="184">
        <v>3425360</v>
      </c>
      <c r="Q59" s="181"/>
      <c r="R59" s="181"/>
      <c r="S59" s="181"/>
      <c r="T59" s="304">
        <v>5017670</v>
      </c>
      <c r="U59" s="304">
        <v>10752140</v>
      </c>
      <c r="V59" s="304"/>
      <c r="W59" s="281"/>
      <c r="X59" s="266"/>
      <c r="Z59" s="184" t="s">
        <v>125</v>
      </c>
    </row>
    <row r="60" spans="1:44" s="184" customFormat="1" ht="28.5" customHeight="1" x14ac:dyDescent="0.3">
      <c r="A60" s="185">
        <v>44586</v>
      </c>
      <c r="B60" s="194">
        <v>8756070</v>
      </c>
      <c r="C60" s="184">
        <v>8750190</v>
      </c>
      <c r="D60" s="181">
        <v>2479710</v>
      </c>
      <c r="F60" s="181"/>
      <c r="G60" s="184">
        <v>7528000</v>
      </c>
      <c r="H60" s="181">
        <v>3372380</v>
      </c>
      <c r="I60" s="181"/>
      <c r="K60" s="181">
        <v>1581660</v>
      </c>
      <c r="L60" s="184">
        <v>5417040</v>
      </c>
      <c r="M60" s="181">
        <v>8768320</v>
      </c>
      <c r="N60" s="184">
        <v>1097100</v>
      </c>
      <c r="O60" s="181">
        <v>7980200</v>
      </c>
      <c r="P60" s="184">
        <v>3438700</v>
      </c>
      <c r="Q60" s="181"/>
      <c r="R60" s="181"/>
      <c r="S60" s="181"/>
      <c r="T60" s="304">
        <v>5071590</v>
      </c>
      <c r="U60" s="304">
        <v>10781660</v>
      </c>
      <c r="V60" s="304"/>
      <c r="W60" s="281"/>
      <c r="X60" s="266"/>
      <c r="Z60" s="184" t="s">
        <v>126</v>
      </c>
      <c r="AR60" s="184">
        <v>9</v>
      </c>
    </row>
    <row r="61" spans="1:44" s="184" customFormat="1" ht="28.5" customHeight="1" x14ac:dyDescent="0.3">
      <c r="A61" s="185">
        <v>44594</v>
      </c>
      <c r="B61" s="194">
        <v>8766600</v>
      </c>
      <c r="C61" s="184">
        <v>8785030</v>
      </c>
      <c r="D61" s="181">
        <v>2529430</v>
      </c>
      <c r="F61" s="181"/>
      <c r="G61" s="184">
        <v>7528000</v>
      </c>
      <c r="H61" s="181">
        <v>3383820</v>
      </c>
      <c r="I61" s="181"/>
      <c r="K61" s="181">
        <v>1669300</v>
      </c>
      <c r="L61" s="184">
        <v>5521730</v>
      </c>
      <c r="M61" s="181">
        <v>8826490</v>
      </c>
      <c r="N61" s="184">
        <v>1116336</v>
      </c>
      <c r="O61" s="181">
        <v>8054080</v>
      </c>
      <c r="P61" s="184">
        <v>3446230</v>
      </c>
      <c r="Q61" s="181"/>
      <c r="R61" s="181"/>
      <c r="S61" s="181"/>
      <c r="T61" s="304">
        <v>5102140</v>
      </c>
      <c r="U61" s="304">
        <v>10793130</v>
      </c>
      <c r="V61" s="304"/>
      <c r="W61" s="281"/>
      <c r="X61" s="266"/>
    </row>
    <row r="62" spans="1:44" s="184" customFormat="1" ht="28.5" customHeight="1" x14ac:dyDescent="0.3">
      <c r="A62" s="185">
        <v>44600</v>
      </c>
      <c r="B62" s="194">
        <v>8869520</v>
      </c>
      <c r="C62" s="184">
        <v>8818190</v>
      </c>
      <c r="D62" s="181">
        <v>2576540</v>
      </c>
      <c r="F62" s="181"/>
      <c r="G62" s="184">
        <v>7528000</v>
      </c>
      <c r="H62" s="181">
        <v>3392230</v>
      </c>
      <c r="I62" s="181"/>
      <c r="K62" s="181">
        <v>1734130</v>
      </c>
      <c r="L62" s="184">
        <v>5642530</v>
      </c>
      <c r="M62" s="181">
        <v>8904250</v>
      </c>
      <c r="N62" s="184">
        <v>1209170</v>
      </c>
      <c r="O62" s="181">
        <v>8103040</v>
      </c>
      <c r="P62" s="184">
        <v>3451700</v>
      </c>
      <c r="Q62" s="181"/>
      <c r="R62" s="181"/>
      <c r="S62" s="181"/>
      <c r="T62" s="304">
        <v>5123850</v>
      </c>
      <c r="U62" s="304">
        <v>10804530</v>
      </c>
      <c r="V62" s="304"/>
      <c r="W62" s="281"/>
      <c r="X62" s="266"/>
    </row>
    <row r="63" spans="1:44" s="184" customFormat="1" ht="28.5" customHeight="1" x14ac:dyDescent="0.3">
      <c r="A63" s="185">
        <v>44607</v>
      </c>
      <c r="B63" s="194">
        <v>8914190</v>
      </c>
      <c r="C63" s="184">
        <v>8853890</v>
      </c>
      <c r="D63" s="181">
        <v>2616000</v>
      </c>
      <c r="F63" s="181"/>
      <c r="G63" s="184">
        <v>7528000</v>
      </c>
      <c r="H63" s="181">
        <v>3401960</v>
      </c>
      <c r="I63" s="181"/>
      <c r="K63" s="181">
        <v>1810231</v>
      </c>
      <c r="L63" s="184">
        <v>5757710</v>
      </c>
      <c r="M63" s="181">
        <v>8972240</v>
      </c>
      <c r="N63" s="184">
        <v>1302214</v>
      </c>
      <c r="O63" s="181">
        <v>8188720</v>
      </c>
      <c r="P63" s="184">
        <v>3458040</v>
      </c>
      <c r="Q63" s="181"/>
      <c r="R63" s="181"/>
      <c r="S63" s="181"/>
      <c r="T63" s="304">
        <v>5149750</v>
      </c>
      <c r="U63" s="304">
        <v>10814520</v>
      </c>
      <c r="V63" s="304"/>
      <c r="W63" s="281"/>
      <c r="X63" s="266"/>
    </row>
    <row r="64" spans="1:44" s="184" customFormat="1" ht="28.5" customHeight="1" x14ac:dyDescent="0.3">
      <c r="A64" s="185">
        <v>44614</v>
      </c>
      <c r="B64" s="194">
        <v>8914190</v>
      </c>
      <c r="C64" s="184">
        <v>8895530</v>
      </c>
      <c r="D64" s="181">
        <v>2652680</v>
      </c>
      <c r="F64" s="181"/>
      <c r="G64" s="184">
        <v>7528000</v>
      </c>
      <c r="H64" s="181">
        <v>3411740</v>
      </c>
      <c r="I64" s="181"/>
      <c r="K64" s="181">
        <v>1888622</v>
      </c>
      <c r="L64" s="184">
        <v>5868280</v>
      </c>
      <c r="M64" s="181">
        <v>9042980</v>
      </c>
      <c r="N64" s="184">
        <v>1302214</v>
      </c>
      <c r="O64" s="181">
        <v>8224910</v>
      </c>
      <c r="P64" s="184">
        <v>3464970</v>
      </c>
      <c r="Q64" s="181"/>
      <c r="R64" s="181"/>
      <c r="S64" s="181"/>
      <c r="T64" s="304">
        <v>5174830</v>
      </c>
      <c r="U64" s="304">
        <v>10823740</v>
      </c>
      <c r="V64" s="304"/>
      <c r="W64" s="281"/>
      <c r="X64" s="266"/>
      <c r="Z64" s="184" t="s">
        <v>127</v>
      </c>
    </row>
    <row r="65" spans="1:26" s="184" customFormat="1" ht="28.5" customHeight="1" x14ac:dyDescent="0.3">
      <c r="A65" s="185">
        <v>44621</v>
      </c>
      <c r="B65" s="181">
        <v>9012420</v>
      </c>
      <c r="C65" s="184">
        <v>8909890</v>
      </c>
      <c r="D65" s="181">
        <v>2674990</v>
      </c>
      <c r="F65" s="181"/>
      <c r="G65" s="184">
        <v>7528000</v>
      </c>
      <c r="H65" s="181">
        <v>3415730</v>
      </c>
      <c r="I65" s="181"/>
      <c r="K65" s="181">
        <v>1940750</v>
      </c>
      <c r="L65" s="184">
        <v>5966610</v>
      </c>
      <c r="M65" s="181">
        <v>9062850</v>
      </c>
      <c r="N65" s="184">
        <v>1374800</v>
      </c>
      <c r="O65" s="181">
        <v>8273500</v>
      </c>
      <c r="P65" s="184">
        <v>3470400</v>
      </c>
      <c r="Q65" s="181"/>
      <c r="R65" s="181"/>
      <c r="S65" s="181"/>
      <c r="T65" s="304">
        <v>5199360</v>
      </c>
      <c r="U65" s="304">
        <v>10830120</v>
      </c>
      <c r="V65" s="304"/>
      <c r="W65" s="281"/>
      <c r="X65" s="266"/>
      <c r="Z65" s="184" t="s">
        <v>128</v>
      </c>
    </row>
    <row r="66" spans="1:26" s="184" customFormat="1" ht="28.5" customHeight="1" x14ac:dyDescent="0.3">
      <c r="A66" s="185">
        <v>44628</v>
      </c>
      <c r="B66" s="181">
        <v>9112790</v>
      </c>
      <c r="C66" s="184">
        <v>8944500</v>
      </c>
      <c r="D66" s="181">
        <v>2701910</v>
      </c>
      <c r="F66" s="181"/>
      <c r="G66" s="184">
        <v>7528000</v>
      </c>
      <c r="H66" s="181">
        <v>3415730</v>
      </c>
      <c r="I66" s="181"/>
      <c r="K66" s="181">
        <v>2022408</v>
      </c>
      <c r="L66" s="184">
        <v>6087200</v>
      </c>
      <c r="M66" s="181">
        <v>9021740</v>
      </c>
      <c r="N66" s="184">
        <v>1524178</v>
      </c>
      <c r="O66" s="181">
        <v>8335110</v>
      </c>
      <c r="P66" s="184">
        <v>3476480</v>
      </c>
      <c r="Q66" s="181"/>
      <c r="R66" s="181"/>
      <c r="S66" s="181"/>
      <c r="T66" s="304">
        <v>5223820</v>
      </c>
      <c r="U66" s="304">
        <v>10835680</v>
      </c>
      <c r="V66" s="304"/>
      <c r="W66" s="281"/>
      <c r="X66" s="266">
        <v>0</v>
      </c>
      <c r="Z66" s="184" t="s">
        <v>133</v>
      </c>
    </row>
    <row r="67" spans="1:26" s="184" customFormat="1" ht="28.5" customHeight="1" x14ac:dyDescent="0.3">
      <c r="A67" s="185">
        <v>44635</v>
      </c>
      <c r="B67" s="181">
        <v>9233040</v>
      </c>
      <c r="C67" s="184">
        <v>8974960</v>
      </c>
      <c r="D67" s="181">
        <v>2712850</v>
      </c>
      <c r="F67" s="181"/>
      <c r="G67" s="184">
        <v>7528000</v>
      </c>
      <c r="H67" s="181">
        <v>3415730</v>
      </c>
      <c r="I67" s="181"/>
      <c r="K67" s="181">
        <v>2099506</v>
      </c>
      <c r="L67" s="184">
        <v>6202730</v>
      </c>
      <c r="M67" s="181">
        <v>9021740</v>
      </c>
      <c r="N67" s="184">
        <v>1590448</v>
      </c>
      <c r="O67" s="181">
        <v>8401740</v>
      </c>
      <c r="P67" s="184">
        <v>3482480</v>
      </c>
      <c r="Q67" s="181"/>
      <c r="R67" s="181"/>
      <c r="S67" s="181"/>
      <c r="T67" s="304">
        <v>5247460</v>
      </c>
      <c r="U67" s="304">
        <v>10839740</v>
      </c>
      <c r="V67" s="304"/>
      <c r="W67" s="281"/>
      <c r="X67" s="266">
        <v>257100</v>
      </c>
    </row>
    <row r="68" spans="1:26" s="184" customFormat="1" ht="28.5" customHeight="1" x14ac:dyDescent="0.3">
      <c r="A68" s="185">
        <v>44642</v>
      </c>
      <c r="B68" s="181">
        <v>9367500</v>
      </c>
      <c r="C68" s="184">
        <v>9003940</v>
      </c>
      <c r="D68" s="181">
        <v>2712850</v>
      </c>
      <c r="F68" s="181"/>
      <c r="G68" s="184">
        <v>7528000</v>
      </c>
      <c r="H68" s="181">
        <v>3415730</v>
      </c>
      <c r="I68" s="181"/>
      <c r="K68" s="181">
        <v>2182924</v>
      </c>
      <c r="L68" s="184">
        <v>6324130</v>
      </c>
      <c r="M68" s="181">
        <v>9021740</v>
      </c>
      <c r="N68" s="184">
        <v>1692722</v>
      </c>
      <c r="O68" s="181">
        <v>8485420</v>
      </c>
      <c r="P68" s="184">
        <v>3488440</v>
      </c>
      <c r="Q68" s="181"/>
      <c r="R68" s="181"/>
      <c r="S68" s="181"/>
      <c r="T68" s="304">
        <v>5271480</v>
      </c>
      <c r="U68" s="306">
        <v>10840840</v>
      </c>
      <c r="V68" s="304"/>
      <c r="W68" s="281"/>
      <c r="X68" s="266">
        <v>795200</v>
      </c>
    </row>
    <row r="69" spans="1:26" s="184" customFormat="1" ht="28.5" customHeight="1" x14ac:dyDescent="0.3">
      <c r="A69" s="185">
        <v>44649</v>
      </c>
      <c r="B69" s="181">
        <v>9496950</v>
      </c>
      <c r="C69" s="184">
        <v>9031930</v>
      </c>
      <c r="D69" s="181">
        <v>2712850</v>
      </c>
      <c r="F69" s="181"/>
      <c r="G69" s="184">
        <v>7528000</v>
      </c>
      <c r="H69" s="181">
        <v>3415730</v>
      </c>
      <c r="I69" s="181"/>
      <c r="K69" s="183">
        <v>2182924</v>
      </c>
      <c r="L69" s="184">
        <v>6444990</v>
      </c>
      <c r="M69" s="181">
        <v>83603</v>
      </c>
      <c r="N69" s="184">
        <v>1747245</v>
      </c>
      <c r="O69" s="181">
        <v>8549300</v>
      </c>
      <c r="P69" s="184">
        <v>3494350</v>
      </c>
      <c r="Q69" s="181"/>
      <c r="R69" s="181"/>
      <c r="S69" s="181"/>
      <c r="T69" s="304">
        <v>5295650</v>
      </c>
      <c r="U69" s="307">
        <v>10840840</v>
      </c>
      <c r="V69" s="304"/>
      <c r="W69" s="281"/>
      <c r="X69" s="266">
        <v>1353000</v>
      </c>
      <c r="Z69" s="191" t="s">
        <v>182</v>
      </c>
    </row>
    <row r="70" spans="1:26" s="184" customFormat="1" ht="28.5" customHeight="1" x14ac:dyDescent="0.3">
      <c r="A70" s="185">
        <v>44656</v>
      </c>
      <c r="B70" s="181">
        <v>9620370</v>
      </c>
      <c r="C70" s="184">
        <v>9061380</v>
      </c>
      <c r="D70" s="181">
        <v>2742970</v>
      </c>
      <c r="F70" s="181"/>
      <c r="G70" s="184">
        <v>7528000</v>
      </c>
      <c r="H70" s="181">
        <v>3468930</v>
      </c>
      <c r="I70" s="181"/>
      <c r="K70" s="181">
        <v>2349803</v>
      </c>
      <c r="L70" s="184">
        <v>6566390</v>
      </c>
      <c r="M70" s="181">
        <v>103820</v>
      </c>
      <c r="N70" s="184">
        <v>1825182</v>
      </c>
      <c r="O70" s="181">
        <v>8607150</v>
      </c>
      <c r="P70" s="184">
        <v>3500350</v>
      </c>
      <c r="Q70" s="181"/>
      <c r="R70" s="181"/>
      <c r="S70" s="181"/>
      <c r="T70" s="304">
        <v>5319260</v>
      </c>
      <c r="U70" s="306">
        <v>10840840</v>
      </c>
      <c r="V70" s="304"/>
      <c r="W70" s="281"/>
      <c r="X70" s="181">
        <v>1897200</v>
      </c>
    </row>
    <row r="71" spans="1:26" s="184" customFormat="1" ht="28.5" customHeight="1" x14ac:dyDescent="0.3">
      <c r="A71" s="185">
        <v>44663</v>
      </c>
      <c r="B71" s="181">
        <v>9740870</v>
      </c>
      <c r="C71" s="184">
        <v>9090990</v>
      </c>
      <c r="D71" s="181">
        <v>2769560</v>
      </c>
      <c r="F71" s="181"/>
      <c r="G71" s="184">
        <v>7528000</v>
      </c>
      <c r="H71" s="181">
        <v>3531100</v>
      </c>
      <c r="I71" s="181"/>
      <c r="K71" s="181">
        <v>2431936</v>
      </c>
      <c r="L71" s="184">
        <v>6685520</v>
      </c>
      <c r="M71" s="181">
        <v>168111</v>
      </c>
      <c r="N71" s="184">
        <v>1906801</v>
      </c>
      <c r="O71" s="181">
        <v>8703780</v>
      </c>
      <c r="P71" s="184">
        <v>3506290</v>
      </c>
      <c r="Q71" s="181"/>
      <c r="R71" s="181"/>
      <c r="S71" s="181"/>
      <c r="T71" s="304">
        <v>5403150</v>
      </c>
      <c r="U71" s="306">
        <v>10840830</v>
      </c>
      <c r="V71" s="304"/>
      <c r="W71" s="281"/>
      <c r="X71" s="181">
        <v>2469500</v>
      </c>
      <c r="Z71" s="184" t="s">
        <v>186</v>
      </c>
    </row>
    <row r="72" spans="1:26" s="184" customFormat="1" ht="28.5" customHeight="1" x14ac:dyDescent="0.3">
      <c r="A72" s="185">
        <v>44670</v>
      </c>
      <c r="B72" s="181">
        <v>9859120</v>
      </c>
      <c r="C72" s="184">
        <v>9123190</v>
      </c>
      <c r="D72" s="181">
        <v>2781300</v>
      </c>
      <c r="F72" s="181"/>
      <c r="G72" s="184">
        <v>7528000</v>
      </c>
      <c r="H72" s="181">
        <v>3535140</v>
      </c>
      <c r="I72" s="181"/>
      <c r="K72" s="181">
        <v>2509588</v>
      </c>
      <c r="L72" s="184">
        <v>6781770</v>
      </c>
      <c r="M72" s="181">
        <v>266567</v>
      </c>
      <c r="N72" s="184">
        <v>1988182</v>
      </c>
      <c r="O72" s="181">
        <v>8753210</v>
      </c>
      <c r="P72" s="184">
        <v>3512190</v>
      </c>
      <c r="Q72" s="181"/>
      <c r="R72" s="181"/>
      <c r="S72" s="181"/>
      <c r="T72" s="304">
        <v>5566240</v>
      </c>
      <c r="U72" s="306">
        <v>10849500</v>
      </c>
      <c r="V72" s="304"/>
      <c r="W72" s="281"/>
      <c r="X72" s="181">
        <v>3047600</v>
      </c>
    </row>
    <row r="73" spans="1:26" s="184" customFormat="1" ht="28.5" customHeight="1" x14ac:dyDescent="0.3">
      <c r="A73" s="185">
        <v>44677</v>
      </c>
      <c r="B73" s="181">
        <v>9899380</v>
      </c>
      <c r="C73" s="184">
        <v>9157670</v>
      </c>
      <c r="D73" s="181">
        <v>2812830</v>
      </c>
      <c r="F73" s="181"/>
      <c r="G73" s="184">
        <v>7528000</v>
      </c>
      <c r="H73" s="181">
        <v>3566540</v>
      </c>
      <c r="I73" s="181"/>
      <c r="K73" s="181">
        <v>2587602</v>
      </c>
      <c r="L73" s="184">
        <v>6781770</v>
      </c>
      <c r="M73" s="181">
        <v>364666</v>
      </c>
      <c r="N73" s="184">
        <v>2069799</v>
      </c>
      <c r="O73" s="181">
        <v>8822800</v>
      </c>
      <c r="P73" s="184">
        <v>3518040</v>
      </c>
      <c r="Q73" s="181"/>
      <c r="R73" s="181"/>
      <c r="S73" s="181"/>
      <c r="T73" s="304">
        <v>5689400</v>
      </c>
      <c r="U73" s="306">
        <v>10849500</v>
      </c>
      <c r="V73" s="304"/>
      <c r="W73" s="281"/>
      <c r="X73" s="181">
        <v>3510300</v>
      </c>
      <c r="Z73" s="184" t="s">
        <v>187</v>
      </c>
    </row>
    <row r="74" spans="1:26" s="184" customFormat="1" ht="28.5" customHeight="1" x14ac:dyDescent="0.3">
      <c r="A74" s="185">
        <v>44684</v>
      </c>
      <c r="B74" s="181">
        <v>9899380</v>
      </c>
      <c r="C74" s="184">
        <v>9193290</v>
      </c>
      <c r="D74" s="181">
        <v>2834590</v>
      </c>
      <c r="F74" s="181"/>
      <c r="G74" s="184">
        <v>7528000</v>
      </c>
      <c r="H74" s="181">
        <v>3597840</v>
      </c>
      <c r="I74" s="181"/>
      <c r="K74" s="181">
        <v>2667635</v>
      </c>
      <c r="L74" s="184">
        <v>6872090</v>
      </c>
      <c r="M74" s="181">
        <v>464111</v>
      </c>
      <c r="N74" s="184">
        <v>2112044</v>
      </c>
      <c r="O74" s="181">
        <v>8903500</v>
      </c>
      <c r="P74" s="184">
        <v>3524050</v>
      </c>
      <c r="Q74" s="181"/>
      <c r="R74" s="181"/>
      <c r="S74" s="181"/>
      <c r="T74" s="304">
        <v>5689400</v>
      </c>
      <c r="U74" s="306">
        <v>10849500</v>
      </c>
      <c r="V74" s="304"/>
      <c r="W74" s="281"/>
      <c r="X74" s="181">
        <v>4199760</v>
      </c>
    </row>
    <row r="75" spans="1:26" s="184" customFormat="1" ht="28.5" customHeight="1" x14ac:dyDescent="0.3">
      <c r="A75" s="185">
        <v>44691</v>
      </c>
      <c r="B75" s="181">
        <v>200650</v>
      </c>
      <c r="C75" s="184">
        <v>9233940</v>
      </c>
      <c r="D75" s="181">
        <v>2852760</v>
      </c>
      <c r="F75" s="181"/>
      <c r="G75" s="184">
        <v>7528000</v>
      </c>
      <c r="H75" s="181">
        <v>3627610</v>
      </c>
      <c r="I75" s="181"/>
      <c r="K75" s="181">
        <v>2773789</v>
      </c>
      <c r="L75" s="184">
        <v>7077500</v>
      </c>
      <c r="M75" s="181">
        <v>560000</v>
      </c>
      <c r="N75" s="184">
        <v>2118704</v>
      </c>
      <c r="O75" s="181">
        <v>8977430</v>
      </c>
      <c r="P75" s="184">
        <v>3522980</v>
      </c>
      <c r="Q75" s="181"/>
      <c r="R75" s="181"/>
      <c r="S75" s="181"/>
      <c r="T75" s="304">
        <v>5689400</v>
      </c>
      <c r="U75" s="306">
        <v>10849500</v>
      </c>
      <c r="V75" s="304"/>
      <c r="W75" s="281"/>
      <c r="X75" s="181">
        <v>4846500</v>
      </c>
    </row>
    <row r="76" spans="1:26" s="184" customFormat="1" ht="28.5" customHeight="1" x14ac:dyDescent="0.3">
      <c r="A76" s="185">
        <v>44698</v>
      </c>
      <c r="B76" s="181">
        <v>250867</v>
      </c>
      <c r="C76" s="184">
        <v>9273300</v>
      </c>
      <c r="D76" s="181">
        <v>2862840</v>
      </c>
      <c r="F76" s="181"/>
      <c r="G76" s="184">
        <v>7528000</v>
      </c>
      <c r="H76" s="181">
        <v>3637600</v>
      </c>
      <c r="I76" s="181"/>
      <c r="K76" s="181">
        <v>2800580</v>
      </c>
      <c r="L76" s="184">
        <v>7270500</v>
      </c>
      <c r="M76" s="181">
        <v>655727</v>
      </c>
      <c r="N76" s="184">
        <v>2118740</v>
      </c>
      <c r="O76" s="181">
        <v>9044600</v>
      </c>
      <c r="P76" s="184">
        <v>3525780</v>
      </c>
      <c r="Q76" s="181"/>
      <c r="R76" s="181"/>
      <c r="S76" s="181"/>
      <c r="T76" s="304">
        <v>5689400</v>
      </c>
      <c r="U76" s="306">
        <v>10849500</v>
      </c>
      <c r="V76" s="304"/>
      <c r="W76" s="281"/>
      <c r="X76" s="181">
        <v>5343800</v>
      </c>
    </row>
    <row r="77" spans="1:26" s="184" customFormat="1" ht="28.5" customHeight="1" x14ac:dyDescent="0.3">
      <c r="A77" s="185">
        <v>44705</v>
      </c>
      <c r="B77" s="181">
        <v>278250</v>
      </c>
      <c r="C77" s="184">
        <v>9311940</v>
      </c>
      <c r="D77" s="181">
        <v>2864960</v>
      </c>
      <c r="F77" s="181"/>
      <c r="G77" s="184">
        <v>7528000</v>
      </c>
      <c r="H77" s="181">
        <v>3640870</v>
      </c>
      <c r="I77" s="181"/>
      <c r="K77" s="181">
        <v>2878940</v>
      </c>
      <c r="L77" s="184">
        <v>7474030</v>
      </c>
      <c r="M77" s="181">
        <v>750997</v>
      </c>
      <c r="N77" s="184">
        <v>2118704</v>
      </c>
      <c r="O77" s="181">
        <v>9078040</v>
      </c>
      <c r="P77" s="184">
        <v>3541120</v>
      </c>
      <c r="Q77" s="181"/>
      <c r="R77" s="181"/>
      <c r="S77" s="181"/>
      <c r="T77" s="304">
        <v>5689400</v>
      </c>
      <c r="U77" s="304">
        <v>10849500</v>
      </c>
      <c r="V77" s="304"/>
      <c r="W77" s="281"/>
      <c r="X77" s="181">
        <v>5821000</v>
      </c>
    </row>
    <row r="78" spans="1:26" s="184" customFormat="1" ht="28.5" customHeight="1" x14ac:dyDescent="0.3">
      <c r="A78" s="185">
        <v>44712</v>
      </c>
      <c r="B78" s="181">
        <v>397695</v>
      </c>
      <c r="C78" s="184">
        <v>9348340</v>
      </c>
      <c r="D78" s="181">
        <v>2868630</v>
      </c>
      <c r="F78" s="181"/>
      <c r="G78" s="184">
        <v>7528000</v>
      </c>
      <c r="H78" s="181">
        <v>3644150</v>
      </c>
      <c r="I78" s="181"/>
      <c r="K78" s="181">
        <v>2957489</v>
      </c>
      <c r="L78" s="184">
        <v>7648570</v>
      </c>
      <c r="M78" s="181">
        <v>846125</v>
      </c>
      <c r="N78" s="184">
        <v>2173900</v>
      </c>
      <c r="O78" s="181">
        <v>9129450</v>
      </c>
      <c r="P78" s="184">
        <v>3546740</v>
      </c>
      <c r="Q78" s="181"/>
      <c r="R78" s="181"/>
      <c r="S78" s="181"/>
      <c r="T78" s="304">
        <v>5689400</v>
      </c>
      <c r="U78" s="304">
        <v>10849500</v>
      </c>
      <c r="V78" s="304"/>
      <c r="W78" s="281"/>
      <c r="X78" s="181">
        <v>6448200</v>
      </c>
    </row>
    <row r="79" spans="1:26" s="184" customFormat="1" ht="28.5" customHeight="1" x14ac:dyDescent="0.3">
      <c r="A79" s="185">
        <v>44719</v>
      </c>
      <c r="B79" s="181">
        <v>493654</v>
      </c>
      <c r="C79" s="184">
        <v>9373570</v>
      </c>
      <c r="D79" s="181">
        <v>2868630</v>
      </c>
      <c r="F79" s="181"/>
      <c r="G79" s="184">
        <v>7528000</v>
      </c>
      <c r="H79" s="181">
        <v>3652800</v>
      </c>
      <c r="I79" s="181"/>
      <c r="K79" s="181">
        <v>3001928</v>
      </c>
      <c r="L79" s="184">
        <v>7828000</v>
      </c>
      <c r="M79" s="181">
        <v>938610</v>
      </c>
      <c r="N79" s="184">
        <v>2233400</v>
      </c>
      <c r="O79" s="181">
        <v>9234000</v>
      </c>
      <c r="P79" s="184">
        <v>3570920</v>
      </c>
      <c r="Q79" s="181"/>
      <c r="R79" s="181"/>
      <c r="S79" s="181"/>
      <c r="T79" s="304">
        <v>5689400</v>
      </c>
      <c r="U79" s="304">
        <v>10849500</v>
      </c>
      <c r="V79" s="304"/>
      <c r="W79" s="281"/>
      <c r="X79" s="181">
        <v>6985002</v>
      </c>
    </row>
    <row r="80" spans="1:26" s="184" customFormat="1" ht="28.5" customHeight="1" x14ac:dyDescent="0.3">
      <c r="A80" s="185">
        <v>44726</v>
      </c>
      <c r="B80" s="181">
        <v>585455</v>
      </c>
      <c r="C80" s="184">
        <v>9421050</v>
      </c>
      <c r="D80" s="181">
        <v>2868630</v>
      </c>
      <c r="F80" s="181"/>
      <c r="G80" s="184">
        <v>7528000</v>
      </c>
      <c r="H80" s="181">
        <v>3663580</v>
      </c>
      <c r="I80" s="181"/>
      <c r="K80" s="181">
        <v>3102556</v>
      </c>
      <c r="L80" s="184">
        <v>8010290</v>
      </c>
      <c r="M80" s="181">
        <v>1035001</v>
      </c>
      <c r="N80" s="184">
        <v>2293471</v>
      </c>
      <c r="O80" s="181">
        <v>9357070</v>
      </c>
      <c r="P80" s="184">
        <v>3557930</v>
      </c>
      <c r="Q80" s="181"/>
      <c r="R80" s="181"/>
      <c r="S80" s="181"/>
      <c r="T80" s="304">
        <v>5689400</v>
      </c>
      <c r="U80" s="304">
        <v>10849500</v>
      </c>
      <c r="V80" s="304"/>
      <c r="W80" s="281"/>
      <c r="X80" s="181">
        <v>7509500</v>
      </c>
    </row>
    <row r="81" spans="1:27" s="184" customFormat="1" ht="28.5" customHeight="1" x14ac:dyDescent="0.3">
      <c r="A81" s="185">
        <v>44733</v>
      </c>
      <c r="B81" s="181">
        <v>670819</v>
      </c>
      <c r="C81" s="184">
        <v>9456410</v>
      </c>
      <c r="D81" s="181">
        <v>2868630</v>
      </c>
      <c r="F81" s="181"/>
      <c r="G81" s="184">
        <v>7528000</v>
      </c>
      <c r="H81" s="181">
        <v>3672610</v>
      </c>
      <c r="I81" s="181"/>
      <c r="K81" s="181">
        <v>3178100</v>
      </c>
      <c r="L81" s="184">
        <v>8174520</v>
      </c>
      <c r="M81" s="181">
        <v>1128615</v>
      </c>
      <c r="N81" s="184">
        <v>2350178</v>
      </c>
      <c r="O81" s="181">
        <v>9373500</v>
      </c>
      <c r="P81" s="184">
        <v>3563420</v>
      </c>
      <c r="Q81" s="181"/>
      <c r="R81" s="181"/>
      <c r="S81" s="181"/>
      <c r="T81" s="304">
        <v>5689400</v>
      </c>
      <c r="U81" s="304">
        <v>48222</v>
      </c>
      <c r="V81" s="304"/>
      <c r="W81" s="281"/>
      <c r="X81" s="181">
        <v>8232000</v>
      </c>
    </row>
    <row r="82" spans="1:27" s="184" customFormat="1" ht="28.5" customHeight="1" x14ac:dyDescent="0.3">
      <c r="A82" s="185">
        <v>44740</v>
      </c>
      <c r="B82" s="181">
        <v>752991</v>
      </c>
      <c r="C82" s="184">
        <v>9491640</v>
      </c>
      <c r="D82" s="181">
        <v>2868630</v>
      </c>
      <c r="E82" s="184">
        <v>0</v>
      </c>
      <c r="F82" s="181"/>
      <c r="G82" s="184">
        <v>7528000</v>
      </c>
      <c r="H82" s="181">
        <v>3687430</v>
      </c>
      <c r="I82" s="181"/>
      <c r="K82" s="181">
        <v>3201400</v>
      </c>
      <c r="L82" s="184">
        <v>8327910</v>
      </c>
      <c r="M82" s="181">
        <v>1222575</v>
      </c>
      <c r="N82" s="184">
        <v>2407119</v>
      </c>
      <c r="O82" s="181">
        <v>9583560</v>
      </c>
      <c r="P82" s="184">
        <v>3568800</v>
      </c>
      <c r="Q82" s="181"/>
      <c r="R82" s="181"/>
      <c r="S82" s="181"/>
      <c r="T82" s="304">
        <v>5689400</v>
      </c>
      <c r="U82" s="304">
        <v>91729</v>
      </c>
      <c r="V82" s="304"/>
      <c r="W82" s="281"/>
      <c r="X82" s="181">
        <v>8832100</v>
      </c>
    </row>
    <row r="83" spans="1:27" s="184" customFormat="1" ht="28.5" customHeight="1" x14ac:dyDescent="0.3">
      <c r="A83" s="185">
        <v>44747</v>
      </c>
      <c r="B83" s="181">
        <v>836092</v>
      </c>
      <c r="C83" s="184">
        <v>9527850</v>
      </c>
      <c r="D83" s="181">
        <v>3045750</v>
      </c>
      <c r="E83" s="184">
        <v>27171</v>
      </c>
      <c r="F83" s="181"/>
      <c r="G83" s="184">
        <v>7528000</v>
      </c>
      <c r="H83" s="181">
        <v>3693710</v>
      </c>
      <c r="I83" s="181"/>
      <c r="K83" s="181">
        <v>3315060</v>
      </c>
      <c r="L83" s="184">
        <v>8472720</v>
      </c>
      <c r="M83" s="181">
        <v>1318846</v>
      </c>
      <c r="N83" s="184">
        <v>2465221</v>
      </c>
      <c r="O83" s="181">
        <v>9703530</v>
      </c>
      <c r="P83" s="184">
        <v>3575360</v>
      </c>
      <c r="Q83" s="181"/>
      <c r="R83" s="181"/>
      <c r="S83" s="181"/>
      <c r="T83" s="304">
        <v>5689400</v>
      </c>
      <c r="U83" s="304">
        <v>91729</v>
      </c>
      <c r="V83" s="304"/>
      <c r="W83" s="281"/>
      <c r="X83" s="181">
        <v>9485000</v>
      </c>
    </row>
    <row r="84" spans="1:27" s="184" customFormat="1" ht="28.5" customHeight="1" x14ac:dyDescent="0.3">
      <c r="A84" s="185">
        <v>44754</v>
      </c>
      <c r="B84" s="181">
        <v>914360</v>
      </c>
      <c r="C84" s="184">
        <v>9562730</v>
      </c>
      <c r="D84" s="181">
        <v>3136580</v>
      </c>
      <c r="E84" s="195">
        <v>52967</v>
      </c>
      <c r="F84" s="196"/>
      <c r="G84" s="184">
        <v>7528000</v>
      </c>
      <c r="H84" s="181">
        <v>3703910</v>
      </c>
      <c r="I84" s="181"/>
      <c r="K84" s="181">
        <v>3382445</v>
      </c>
      <c r="L84" s="184">
        <v>8609880</v>
      </c>
      <c r="M84" s="181">
        <v>1411212</v>
      </c>
      <c r="N84" s="184">
        <v>2521872</v>
      </c>
      <c r="O84" s="181">
        <v>9819740</v>
      </c>
      <c r="P84" s="184">
        <v>3579730</v>
      </c>
      <c r="Q84" s="181"/>
      <c r="R84" s="181"/>
      <c r="S84" s="181"/>
      <c r="T84" s="304">
        <v>5689400</v>
      </c>
      <c r="U84" s="304">
        <v>104732</v>
      </c>
      <c r="V84" s="304"/>
      <c r="W84" s="281"/>
      <c r="X84" s="181">
        <v>10136200</v>
      </c>
    </row>
    <row r="85" spans="1:27" s="184" customFormat="1" ht="28.5" customHeight="1" x14ac:dyDescent="0.3">
      <c r="A85" s="185">
        <v>44761</v>
      </c>
      <c r="B85" s="181">
        <v>1047320</v>
      </c>
      <c r="C85" s="184">
        <v>9596230</v>
      </c>
      <c r="D85" s="181">
        <v>3258140</v>
      </c>
      <c r="E85" s="184">
        <v>75000</v>
      </c>
      <c r="F85" s="181"/>
      <c r="G85" s="184">
        <v>7528000</v>
      </c>
      <c r="H85" s="181">
        <v>3713990</v>
      </c>
      <c r="I85" s="181"/>
      <c r="K85" s="181">
        <v>3449000</v>
      </c>
      <c r="L85" s="184">
        <v>8744910</v>
      </c>
      <c r="M85" s="181">
        <v>1502869</v>
      </c>
      <c r="N85" s="184">
        <v>2579833</v>
      </c>
      <c r="O85" s="181">
        <v>9841600</v>
      </c>
      <c r="P85" s="184">
        <v>3582893</v>
      </c>
      <c r="Q85" s="181"/>
      <c r="R85" s="181"/>
      <c r="S85" s="181"/>
      <c r="T85" s="304">
        <v>5689400</v>
      </c>
      <c r="U85" s="304">
        <v>104732</v>
      </c>
      <c r="V85" s="304"/>
      <c r="W85" s="281"/>
      <c r="X85" s="181">
        <v>10163500</v>
      </c>
    </row>
    <row r="86" spans="1:27" s="184" customFormat="1" ht="28.5" customHeight="1" x14ac:dyDescent="0.3">
      <c r="A86" s="185">
        <v>44768</v>
      </c>
      <c r="B86" s="181">
        <v>1067120</v>
      </c>
      <c r="C86" s="184">
        <v>9601820</v>
      </c>
      <c r="D86" s="181">
        <v>3366576</v>
      </c>
      <c r="E86" s="197">
        <v>175526</v>
      </c>
      <c r="F86" s="198"/>
      <c r="G86" s="184">
        <v>7528000</v>
      </c>
      <c r="H86" s="181">
        <v>3722600</v>
      </c>
      <c r="I86" s="181"/>
      <c r="K86" s="181">
        <v>3515044</v>
      </c>
      <c r="L86" s="184">
        <v>8880410</v>
      </c>
      <c r="M86" s="181">
        <v>1593698</v>
      </c>
      <c r="N86" s="184">
        <v>2629201</v>
      </c>
      <c r="O86" s="181">
        <v>9841500</v>
      </c>
      <c r="P86" s="184">
        <v>3590360</v>
      </c>
      <c r="Q86" s="181"/>
      <c r="R86" s="181"/>
      <c r="S86" s="181"/>
      <c r="T86" s="304">
        <v>5689400</v>
      </c>
      <c r="U86" s="304">
        <v>114608</v>
      </c>
      <c r="V86" s="304"/>
      <c r="W86" s="281"/>
      <c r="X86" s="181">
        <v>10163500</v>
      </c>
    </row>
    <row r="87" spans="1:27" s="184" customFormat="1" ht="28.5" customHeight="1" x14ac:dyDescent="0.35">
      <c r="A87" s="185">
        <v>44775</v>
      </c>
      <c r="B87" s="181">
        <v>1142790</v>
      </c>
      <c r="C87" s="184">
        <v>9601820</v>
      </c>
      <c r="D87" s="181">
        <v>3461150</v>
      </c>
      <c r="E87" s="195">
        <v>274862</v>
      </c>
      <c r="F87" s="196"/>
      <c r="G87" s="184">
        <v>7528000</v>
      </c>
      <c r="H87" s="181">
        <v>3724890</v>
      </c>
      <c r="I87" s="181"/>
      <c r="K87" s="181">
        <v>3559000</v>
      </c>
      <c r="L87" s="184">
        <v>9017130</v>
      </c>
      <c r="M87" s="181">
        <v>1688111</v>
      </c>
      <c r="N87" s="184">
        <v>2629201</v>
      </c>
      <c r="O87" s="181">
        <v>9841500</v>
      </c>
      <c r="P87" s="184">
        <v>3595620</v>
      </c>
      <c r="Q87" s="181"/>
      <c r="R87" s="181"/>
      <c r="S87" s="181"/>
      <c r="T87" s="304">
        <v>5689400</v>
      </c>
      <c r="U87" s="304">
        <v>124577</v>
      </c>
      <c r="V87" s="304"/>
      <c r="W87" s="281"/>
      <c r="X87" s="267">
        <v>10163500</v>
      </c>
    </row>
    <row r="88" spans="1:27" s="184" customFormat="1" ht="28.5" customHeight="1" x14ac:dyDescent="0.35">
      <c r="A88" s="185">
        <v>44782</v>
      </c>
      <c r="B88" s="181">
        <v>1206910</v>
      </c>
      <c r="C88" s="184">
        <v>9601820</v>
      </c>
      <c r="D88" s="181">
        <v>3558690</v>
      </c>
      <c r="E88" s="195">
        <v>470962</v>
      </c>
      <c r="F88" s="196"/>
      <c r="G88" s="184">
        <v>7528000</v>
      </c>
      <c r="H88" s="181">
        <v>3729020</v>
      </c>
      <c r="I88" s="181"/>
      <c r="K88" s="181">
        <v>3649044</v>
      </c>
      <c r="L88" s="184">
        <v>9152650</v>
      </c>
      <c r="M88" s="181">
        <v>1782181</v>
      </c>
      <c r="N88" s="184">
        <v>2629201</v>
      </c>
      <c r="O88" s="181">
        <v>77100</v>
      </c>
      <c r="P88" s="184">
        <v>3600830</v>
      </c>
      <c r="Q88" s="181"/>
      <c r="R88" s="181"/>
      <c r="S88" s="181"/>
      <c r="T88" s="304">
        <v>5689400</v>
      </c>
      <c r="U88" s="304">
        <v>136460</v>
      </c>
      <c r="V88" s="304"/>
      <c r="W88" s="281"/>
      <c r="X88" s="267">
        <v>10163500</v>
      </c>
    </row>
    <row r="89" spans="1:27" s="184" customFormat="1" ht="28.5" customHeight="1" x14ac:dyDescent="0.35">
      <c r="A89" s="185">
        <v>44789</v>
      </c>
      <c r="B89" s="181">
        <v>1197448</v>
      </c>
      <c r="C89" s="184">
        <v>9601820</v>
      </c>
      <c r="D89" s="181">
        <v>3578470</v>
      </c>
      <c r="E89" s="195">
        <v>583826</v>
      </c>
      <c r="F89" s="196"/>
      <c r="G89" s="184">
        <v>7528000</v>
      </c>
      <c r="H89" s="181">
        <v>3729150</v>
      </c>
      <c r="I89" s="181"/>
      <c r="K89" s="181">
        <v>3689000</v>
      </c>
      <c r="L89" s="184">
        <v>9288030</v>
      </c>
      <c r="M89" s="181">
        <v>1876615</v>
      </c>
      <c r="N89" s="184">
        <v>2636846</v>
      </c>
      <c r="O89" s="181">
        <v>191000</v>
      </c>
      <c r="P89" s="184">
        <v>3635000</v>
      </c>
      <c r="Q89" s="181"/>
      <c r="R89" s="181"/>
      <c r="S89" s="181"/>
      <c r="T89" s="304">
        <v>5689400</v>
      </c>
      <c r="U89" s="304">
        <v>147285</v>
      </c>
      <c r="V89" s="304"/>
      <c r="W89" s="281"/>
      <c r="X89" s="267">
        <v>10163500</v>
      </c>
    </row>
    <row r="90" spans="1:27" s="184" customFormat="1" ht="28.5" customHeight="1" x14ac:dyDescent="0.35">
      <c r="A90" s="185">
        <v>44796</v>
      </c>
      <c r="B90" s="181">
        <v>1172370</v>
      </c>
      <c r="C90" s="184">
        <v>9601820</v>
      </c>
      <c r="D90" s="181">
        <v>3641800</v>
      </c>
      <c r="E90" s="195">
        <v>708280</v>
      </c>
      <c r="F90" s="196"/>
      <c r="G90" s="184">
        <v>7528000</v>
      </c>
      <c r="H90" s="181">
        <v>3731070</v>
      </c>
      <c r="I90" s="181"/>
      <c r="K90" s="181">
        <v>3748900</v>
      </c>
      <c r="L90" s="184">
        <v>9422340</v>
      </c>
      <c r="M90" s="181">
        <v>1970670</v>
      </c>
      <c r="N90" s="184">
        <v>2651028</v>
      </c>
      <c r="O90" s="181">
        <v>376640</v>
      </c>
      <c r="P90" s="184">
        <v>3640991</v>
      </c>
      <c r="Q90" s="181"/>
      <c r="R90" s="181"/>
      <c r="S90" s="181"/>
      <c r="T90" s="304">
        <v>5689400</v>
      </c>
      <c r="U90" s="304">
        <v>158601</v>
      </c>
      <c r="V90" s="304"/>
      <c r="W90" s="281"/>
      <c r="X90" s="267">
        <v>10163500</v>
      </c>
    </row>
    <row r="91" spans="1:27" s="184" customFormat="1" ht="28.5" customHeight="1" x14ac:dyDescent="0.35">
      <c r="A91" s="185">
        <v>44803</v>
      </c>
      <c r="B91" s="181">
        <v>1212700</v>
      </c>
      <c r="C91" s="184">
        <v>9661210</v>
      </c>
      <c r="D91" s="181">
        <v>3694740</v>
      </c>
      <c r="E91" s="195">
        <v>775229</v>
      </c>
      <c r="F91" s="196"/>
      <c r="G91" s="184">
        <v>7528000</v>
      </c>
      <c r="H91" s="181">
        <v>3734030</v>
      </c>
      <c r="I91" s="181"/>
      <c r="K91" s="181">
        <v>3776500</v>
      </c>
      <c r="L91" s="184">
        <v>9557730</v>
      </c>
      <c r="M91" s="181">
        <v>2064741</v>
      </c>
      <c r="N91" s="184">
        <v>2755113</v>
      </c>
      <c r="O91" s="181">
        <v>529190</v>
      </c>
      <c r="P91" s="184">
        <v>3616100</v>
      </c>
      <c r="Q91" s="181"/>
      <c r="R91" s="181"/>
      <c r="S91" s="181"/>
      <c r="T91" s="304">
        <v>5689400</v>
      </c>
      <c r="U91" s="304">
        <v>168782</v>
      </c>
      <c r="V91" s="304"/>
      <c r="W91" s="281"/>
      <c r="X91" s="267">
        <v>10163500</v>
      </c>
    </row>
    <row r="92" spans="1:27" s="184" customFormat="1" ht="28.5" customHeight="1" x14ac:dyDescent="0.35">
      <c r="A92" s="185">
        <v>44810</v>
      </c>
      <c r="B92" s="181">
        <v>1325490</v>
      </c>
      <c r="C92" s="184">
        <v>9661212</v>
      </c>
      <c r="D92" s="181">
        <v>3733520</v>
      </c>
      <c r="E92" s="195">
        <v>840432</v>
      </c>
      <c r="F92" s="196"/>
      <c r="G92" s="184">
        <v>7528000</v>
      </c>
      <c r="H92" s="181">
        <v>3736630</v>
      </c>
      <c r="I92" s="181"/>
      <c r="K92" s="181">
        <v>3867802</v>
      </c>
      <c r="L92" s="184">
        <v>9690580</v>
      </c>
      <c r="M92" s="181">
        <v>2156964</v>
      </c>
      <c r="N92" s="184">
        <v>2812236</v>
      </c>
      <c r="O92" s="181">
        <v>570330</v>
      </c>
      <c r="P92" s="184">
        <v>3621470</v>
      </c>
      <c r="Q92" s="181"/>
      <c r="R92" s="181"/>
      <c r="S92" s="181"/>
      <c r="T92" s="304">
        <v>5600440</v>
      </c>
      <c r="U92" s="304">
        <v>179741</v>
      </c>
      <c r="V92" s="304"/>
      <c r="W92" s="281"/>
      <c r="X92" s="267">
        <v>10163500</v>
      </c>
    </row>
    <row r="93" spans="1:27" s="184" customFormat="1" ht="28.5" customHeight="1" x14ac:dyDescent="0.35">
      <c r="A93" s="185">
        <v>44817</v>
      </c>
      <c r="B93" s="181">
        <v>1412750</v>
      </c>
      <c r="C93" s="184">
        <v>9661212</v>
      </c>
      <c r="D93" s="181">
        <v>3768300</v>
      </c>
      <c r="E93" s="195">
        <v>878939</v>
      </c>
      <c r="F93" s="196"/>
      <c r="G93" s="184">
        <v>7528000</v>
      </c>
      <c r="H93" s="181">
        <v>3739080</v>
      </c>
      <c r="I93" s="181"/>
      <c r="K93" s="181">
        <v>4010003</v>
      </c>
      <c r="L93" s="184">
        <v>9818630</v>
      </c>
      <c r="M93" s="181">
        <v>2240163</v>
      </c>
      <c r="N93" s="184">
        <v>2867561</v>
      </c>
      <c r="O93" s="181">
        <v>728240</v>
      </c>
      <c r="P93" s="184">
        <v>3626400</v>
      </c>
      <c r="Q93" s="181"/>
      <c r="R93" s="181"/>
      <c r="S93" s="181"/>
      <c r="T93" s="304">
        <v>5650400</v>
      </c>
      <c r="U93" s="304">
        <v>190006</v>
      </c>
      <c r="V93" s="304"/>
      <c r="W93" s="281"/>
      <c r="X93" s="267">
        <v>10163500</v>
      </c>
    </row>
    <row r="94" spans="1:27" s="205" customFormat="1" ht="28.5" customHeight="1" x14ac:dyDescent="0.45">
      <c r="A94" s="200">
        <v>44824</v>
      </c>
      <c r="B94" s="201">
        <v>1492790</v>
      </c>
      <c r="C94" s="202">
        <v>9661212</v>
      </c>
      <c r="D94" s="201">
        <v>3800990</v>
      </c>
      <c r="E94" s="195">
        <v>919662</v>
      </c>
      <c r="F94" s="196"/>
      <c r="G94" s="184">
        <v>7528000</v>
      </c>
      <c r="H94" s="201">
        <v>3741930</v>
      </c>
      <c r="I94" s="201"/>
      <c r="J94" s="202"/>
      <c r="K94" s="201">
        <v>4041611</v>
      </c>
      <c r="L94" s="202">
        <v>9837010</v>
      </c>
      <c r="M94" s="201">
        <v>2340796</v>
      </c>
      <c r="N94" s="202">
        <v>2924227</v>
      </c>
      <c r="O94" s="201">
        <v>892220</v>
      </c>
      <c r="P94" s="202">
        <v>3631460</v>
      </c>
      <c r="Q94" s="201"/>
      <c r="R94" s="201"/>
      <c r="S94" s="201"/>
      <c r="T94" s="308">
        <v>5684130</v>
      </c>
      <c r="U94" s="308">
        <v>200550</v>
      </c>
      <c r="V94" s="309"/>
      <c r="W94" s="283"/>
      <c r="X94" s="268">
        <v>10163500</v>
      </c>
      <c r="Y94" s="203"/>
      <c r="Z94" s="204"/>
      <c r="AA94" s="204"/>
    </row>
    <row r="95" spans="1:27" ht="28.5" customHeight="1" x14ac:dyDescent="0.45">
      <c r="A95" s="185">
        <v>44831</v>
      </c>
      <c r="B95" s="201">
        <v>1570900</v>
      </c>
      <c r="C95" s="202">
        <v>9661212</v>
      </c>
      <c r="D95" s="201">
        <v>3830499</v>
      </c>
      <c r="E95" s="195">
        <v>956478</v>
      </c>
      <c r="F95" s="196"/>
      <c r="G95" s="184">
        <v>7528000</v>
      </c>
      <c r="H95" s="201">
        <v>3744740</v>
      </c>
      <c r="I95" s="201"/>
      <c r="J95" s="202"/>
      <c r="K95" s="201">
        <v>4165000</v>
      </c>
      <c r="L95" s="202">
        <v>9831610</v>
      </c>
      <c r="M95" s="201">
        <v>2435844</v>
      </c>
      <c r="N95" s="202">
        <v>2982333</v>
      </c>
      <c r="O95" s="201">
        <v>1062150</v>
      </c>
      <c r="P95" s="202">
        <v>3636580</v>
      </c>
      <c r="Q95" s="201"/>
      <c r="R95" s="201"/>
      <c r="S95" s="201"/>
      <c r="T95" s="308">
        <v>5720125</v>
      </c>
      <c r="U95" s="308">
        <v>211409</v>
      </c>
      <c r="V95" s="297"/>
      <c r="X95" s="268">
        <v>10163500</v>
      </c>
      <c r="Y95" s="186"/>
      <c r="Z95" s="186"/>
      <c r="AA95" s="186"/>
    </row>
    <row r="96" spans="1:27" ht="28.5" customHeight="1" x14ac:dyDescent="0.3">
      <c r="A96" s="185">
        <v>44838</v>
      </c>
      <c r="B96" s="181">
        <v>1645670</v>
      </c>
      <c r="C96" s="184">
        <v>9661212</v>
      </c>
      <c r="D96" s="181">
        <v>3850900</v>
      </c>
      <c r="E96" s="197">
        <v>1061578</v>
      </c>
      <c r="F96" s="198"/>
      <c r="G96" s="184">
        <v>7528000</v>
      </c>
      <c r="H96" s="181">
        <v>3747780</v>
      </c>
      <c r="I96" s="181"/>
      <c r="J96" s="184"/>
      <c r="K96" s="181">
        <v>4210056</v>
      </c>
      <c r="L96" s="184">
        <v>9925800</v>
      </c>
      <c r="M96" s="181">
        <v>2529280</v>
      </c>
      <c r="N96" s="184">
        <v>3039090</v>
      </c>
      <c r="O96" s="181">
        <v>1203090</v>
      </c>
      <c r="P96" s="184">
        <v>3641510</v>
      </c>
      <c r="Q96" s="181"/>
      <c r="R96" s="181"/>
      <c r="S96" s="181"/>
      <c r="T96" s="304">
        <v>5764050</v>
      </c>
      <c r="U96" s="304">
        <v>221785</v>
      </c>
      <c r="V96" s="297"/>
      <c r="X96" s="181">
        <v>10163500</v>
      </c>
      <c r="Y96" s="186"/>
      <c r="Z96" s="186"/>
      <c r="AA96" s="186"/>
    </row>
    <row r="97" spans="1:27" ht="28.5" customHeight="1" x14ac:dyDescent="0.3">
      <c r="A97" s="185">
        <v>44845</v>
      </c>
      <c r="B97" s="181">
        <v>1719150</v>
      </c>
      <c r="C97" s="184">
        <v>9661212</v>
      </c>
      <c r="D97" s="181">
        <v>3869876</v>
      </c>
      <c r="E97" s="195">
        <v>1065679</v>
      </c>
      <c r="F97" s="196"/>
      <c r="G97" s="184">
        <v>7528000</v>
      </c>
      <c r="H97" s="181">
        <v>3749023</v>
      </c>
      <c r="I97" s="181"/>
      <c r="J97" s="184"/>
      <c r="K97" s="181">
        <v>4250624</v>
      </c>
      <c r="L97" s="184">
        <v>9938000</v>
      </c>
      <c r="M97" s="181">
        <v>2624651</v>
      </c>
      <c r="N97" s="184">
        <v>3095471</v>
      </c>
      <c r="O97" s="181">
        <v>1395068</v>
      </c>
      <c r="P97" s="184">
        <v>3646632</v>
      </c>
      <c r="Q97" s="181"/>
      <c r="R97" s="181"/>
      <c r="S97" s="181"/>
      <c r="T97" s="304">
        <v>5800385</v>
      </c>
      <c r="U97" s="304">
        <v>229654</v>
      </c>
      <c r="V97" s="297"/>
      <c r="X97" s="181">
        <v>10163500</v>
      </c>
      <c r="Y97" s="186"/>
      <c r="Z97" s="186"/>
      <c r="AA97" s="186"/>
    </row>
    <row r="98" spans="1:27" ht="28.5" customHeight="1" x14ac:dyDescent="0.3">
      <c r="A98" s="185">
        <v>44852</v>
      </c>
      <c r="B98" s="181">
        <v>1791070</v>
      </c>
      <c r="C98" s="184">
        <v>9661212</v>
      </c>
      <c r="D98" s="181">
        <v>3889340</v>
      </c>
      <c r="E98" s="195">
        <v>1058567</v>
      </c>
      <c r="F98" s="196"/>
      <c r="G98" s="184">
        <v>7528000</v>
      </c>
      <c r="H98" s="181">
        <v>3759960</v>
      </c>
      <c r="I98" s="181"/>
      <c r="J98" s="184"/>
      <c r="K98" s="181">
        <v>4352083</v>
      </c>
      <c r="L98" s="184">
        <v>212500</v>
      </c>
      <c r="M98" s="181">
        <v>2654247</v>
      </c>
      <c r="N98" s="184">
        <v>3150608</v>
      </c>
      <c r="O98" s="181">
        <v>1486370</v>
      </c>
      <c r="P98" s="184">
        <v>3651978</v>
      </c>
      <c r="Q98" s="181"/>
      <c r="R98" s="181"/>
      <c r="S98" s="181"/>
      <c r="T98" s="304">
        <v>5835340</v>
      </c>
      <c r="U98" s="304">
        <v>242489</v>
      </c>
      <c r="V98" s="297"/>
      <c r="X98" s="181">
        <v>10163500</v>
      </c>
      <c r="Y98" s="186"/>
      <c r="Z98" s="186"/>
      <c r="AA98" s="186"/>
    </row>
    <row r="99" spans="1:27" ht="28.5" customHeight="1" x14ac:dyDescent="0.3">
      <c r="A99" s="185">
        <v>44859</v>
      </c>
      <c r="B99" s="181">
        <v>1862177</v>
      </c>
      <c r="C99" s="184">
        <v>9661212</v>
      </c>
      <c r="D99" s="181">
        <v>3895000</v>
      </c>
      <c r="E99" s="195">
        <v>1089958</v>
      </c>
      <c r="F99" s="196"/>
      <c r="G99" s="184">
        <v>7528000</v>
      </c>
      <c r="H99" s="181">
        <v>3763400</v>
      </c>
      <c r="I99" s="181"/>
      <c r="J99" s="184"/>
      <c r="K99" s="181">
        <v>4402090</v>
      </c>
      <c r="L99" s="184">
        <v>342690</v>
      </c>
      <c r="M99" s="181">
        <v>2654247</v>
      </c>
      <c r="N99" s="184">
        <v>3206941</v>
      </c>
      <c r="O99" s="181">
        <v>1628340</v>
      </c>
      <c r="P99" s="184">
        <v>3657876</v>
      </c>
      <c r="Q99" s="181"/>
      <c r="R99" s="181"/>
      <c r="S99" s="181"/>
      <c r="T99" s="304">
        <v>5869350</v>
      </c>
      <c r="U99" s="304">
        <v>252891</v>
      </c>
      <c r="V99" s="297"/>
      <c r="X99" s="181">
        <v>101163500</v>
      </c>
      <c r="Y99" s="186"/>
      <c r="Z99" s="186"/>
      <c r="AA99" s="186"/>
    </row>
    <row r="100" spans="1:27" ht="28.5" customHeight="1" x14ac:dyDescent="0.3">
      <c r="A100" s="185">
        <v>44866</v>
      </c>
      <c r="B100" s="181">
        <v>1933457</v>
      </c>
      <c r="C100" s="184">
        <v>9661212</v>
      </c>
      <c r="D100" s="181">
        <v>3906770</v>
      </c>
      <c r="E100" s="184">
        <v>1121541</v>
      </c>
      <c r="F100" s="181"/>
      <c r="G100" s="184">
        <v>7528000</v>
      </c>
      <c r="H100" s="181">
        <v>3768980</v>
      </c>
      <c r="I100" s="181"/>
      <c r="J100" s="184"/>
      <c r="K100" s="181">
        <v>4488461</v>
      </c>
      <c r="L100" s="184">
        <v>469870</v>
      </c>
      <c r="M100" s="181">
        <v>2654247</v>
      </c>
      <c r="N100" s="184">
        <v>3263455</v>
      </c>
      <c r="O100" s="181">
        <v>1710820</v>
      </c>
      <c r="P100" s="184">
        <v>3660860</v>
      </c>
      <c r="Q100" s="181"/>
      <c r="R100" s="181"/>
      <c r="S100" s="181"/>
      <c r="T100" s="304">
        <v>5903300</v>
      </c>
      <c r="U100" s="304">
        <v>263455</v>
      </c>
      <c r="V100" s="297"/>
      <c r="X100" s="181">
        <v>10163500</v>
      </c>
      <c r="Y100" s="186"/>
      <c r="Z100" s="186"/>
      <c r="AA100" s="186"/>
    </row>
    <row r="101" spans="1:27" ht="28.5" customHeight="1" x14ac:dyDescent="0.3">
      <c r="A101" s="185">
        <v>44873</v>
      </c>
      <c r="B101" s="181">
        <v>2007173</v>
      </c>
      <c r="C101" s="184">
        <v>9661212</v>
      </c>
      <c r="D101" s="181">
        <v>3917850</v>
      </c>
      <c r="E101" s="184">
        <v>1151345</v>
      </c>
      <c r="F101" s="181"/>
      <c r="G101" s="184">
        <v>7528000</v>
      </c>
      <c r="H101" s="181">
        <v>3774410</v>
      </c>
      <c r="I101" s="181"/>
      <c r="J101" s="184"/>
      <c r="K101" s="181">
        <v>4560233</v>
      </c>
      <c r="L101" s="184">
        <v>591900</v>
      </c>
      <c r="M101" s="181">
        <v>2694517</v>
      </c>
      <c r="N101" s="184">
        <v>3319844</v>
      </c>
      <c r="O101" s="181">
        <v>1840510</v>
      </c>
      <c r="P101" s="184">
        <v>3665570</v>
      </c>
      <c r="Q101" s="181"/>
      <c r="R101" s="181"/>
      <c r="S101" s="181"/>
      <c r="T101" s="304">
        <v>5935210</v>
      </c>
      <c r="U101" s="304">
        <v>273520</v>
      </c>
      <c r="V101" s="297"/>
      <c r="X101" s="181">
        <v>10163500</v>
      </c>
      <c r="Y101" s="186"/>
      <c r="Z101" s="186"/>
      <c r="AA101" s="186"/>
    </row>
    <row r="102" spans="1:27" ht="28.5" customHeight="1" x14ac:dyDescent="0.3">
      <c r="A102" s="185">
        <v>44880</v>
      </c>
      <c r="B102" s="181">
        <v>2080768</v>
      </c>
      <c r="C102" s="184">
        <v>9793630</v>
      </c>
      <c r="D102" s="181">
        <v>3928750</v>
      </c>
      <c r="E102" s="184">
        <v>1180878</v>
      </c>
      <c r="F102" s="181"/>
      <c r="G102" s="184">
        <v>7528000</v>
      </c>
      <c r="H102" s="181">
        <v>3779790</v>
      </c>
      <c r="I102" s="181"/>
      <c r="J102" s="184"/>
      <c r="K102" s="181">
        <v>4676982</v>
      </c>
      <c r="L102" s="184">
        <v>711960</v>
      </c>
      <c r="M102" s="181">
        <v>2694517</v>
      </c>
      <c r="N102" s="184">
        <v>3376840</v>
      </c>
      <c r="O102" s="181">
        <v>1996910</v>
      </c>
      <c r="P102" s="184">
        <v>3670360</v>
      </c>
      <c r="Q102" s="181"/>
      <c r="R102" s="181"/>
      <c r="S102" s="181"/>
      <c r="T102" s="304">
        <v>5965700</v>
      </c>
      <c r="U102" s="304">
        <v>283734</v>
      </c>
      <c r="V102" s="297"/>
      <c r="X102" s="181">
        <v>10163500</v>
      </c>
      <c r="Y102" s="186"/>
      <c r="Z102" s="186"/>
      <c r="AA102" s="186"/>
    </row>
    <row r="103" spans="1:27" ht="28.5" customHeight="1" x14ac:dyDescent="0.3">
      <c r="A103" s="185">
        <v>44887</v>
      </c>
      <c r="B103" s="181">
        <v>2151905</v>
      </c>
      <c r="C103" s="184">
        <v>9793630</v>
      </c>
      <c r="D103" s="181">
        <v>3937824</v>
      </c>
      <c r="E103" s="184">
        <v>1210982</v>
      </c>
      <c r="F103" s="181"/>
      <c r="G103" s="184">
        <v>7528000</v>
      </c>
      <c r="H103" s="181">
        <v>3784567</v>
      </c>
      <c r="I103" s="181"/>
      <c r="J103" s="184"/>
      <c r="K103" s="181">
        <v>4751987</v>
      </c>
      <c r="L103" s="184">
        <v>830435</v>
      </c>
      <c r="M103" s="181">
        <v>2749595</v>
      </c>
      <c r="N103" s="184">
        <v>3433663</v>
      </c>
      <c r="O103" s="181">
        <v>2120645</v>
      </c>
      <c r="P103" s="184">
        <v>3676987</v>
      </c>
      <c r="Q103" s="181"/>
      <c r="R103" s="181"/>
      <c r="S103" s="181"/>
      <c r="T103" s="304">
        <v>5999600</v>
      </c>
      <c r="U103" s="304">
        <v>292723</v>
      </c>
      <c r="V103" s="297"/>
      <c r="X103" s="181">
        <v>10163500</v>
      </c>
      <c r="Y103" s="186"/>
      <c r="Z103" s="186"/>
      <c r="AA103" s="186"/>
    </row>
    <row r="104" spans="1:27" ht="28.5" customHeight="1" x14ac:dyDescent="0.3">
      <c r="A104" s="185">
        <v>44894</v>
      </c>
      <c r="B104" s="181">
        <v>2223478</v>
      </c>
      <c r="C104" s="184">
        <v>9793630</v>
      </c>
      <c r="D104" s="181">
        <v>3952090</v>
      </c>
      <c r="E104" s="184">
        <v>1235829</v>
      </c>
      <c r="F104" s="181"/>
      <c r="G104" s="184">
        <v>7528000</v>
      </c>
      <c r="H104" s="181">
        <v>3790220</v>
      </c>
      <c r="I104" s="181"/>
      <c r="J104" s="184"/>
      <c r="K104" s="181">
        <v>4760169</v>
      </c>
      <c r="L104" s="184">
        <v>947780</v>
      </c>
      <c r="M104" s="181">
        <v>2844718</v>
      </c>
      <c r="N104" s="184">
        <v>3491373</v>
      </c>
      <c r="O104" s="181">
        <v>2220820</v>
      </c>
      <c r="P104" s="184">
        <v>3679900</v>
      </c>
      <c r="Q104" s="181"/>
      <c r="R104" s="181"/>
      <c r="S104" s="181"/>
      <c r="T104" s="304">
        <v>6022580</v>
      </c>
      <c r="U104" s="304">
        <v>304206</v>
      </c>
      <c r="V104" s="297"/>
      <c r="X104" s="181">
        <v>10163500</v>
      </c>
      <c r="Y104" s="186"/>
      <c r="Z104" s="186"/>
      <c r="AA104" s="186"/>
    </row>
    <row r="105" spans="1:27" ht="28.5" customHeight="1" x14ac:dyDescent="0.3">
      <c r="A105" s="185">
        <v>44901</v>
      </c>
      <c r="B105" s="181">
        <v>2291322</v>
      </c>
      <c r="C105" s="184">
        <v>9793630</v>
      </c>
      <c r="D105" s="181">
        <v>3973085</v>
      </c>
      <c r="E105" s="184">
        <v>1255730</v>
      </c>
      <c r="F105" s="181"/>
      <c r="G105" s="184">
        <v>7528000</v>
      </c>
      <c r="H105" s="181">
        <v>3795310</v>
      </c>
      <c r="I105" s="181"/>
      <c r="J105" s="184"/>
      <c r="K105" s="181">
        <v>4771236</v>
      </c>
      <c r="L105" s="184">
        <v>1060450</v>
      </c>
      <c r="M105" s="181">
        <v>2934818</v>
      </c>
      <c r="N105" s="184">
        <v>3547810</v>
      </c>
      <c r="O105" s="181">
        <v>2312987</v>
      </c>
      <c r="P105" s="184">
        <v>3681890</v>
      </c>
      <c r="Q105" s="181"/>
      <c r="R105" s="181"/>
      <c r="S105" s="181"/>
      <c r="T105" s="304">
        <v>6051210</v>
      </c>
      <c r="U105" s="304">
        <v>315304</v>
      </c>
      <c r="V105" s="297"/>
      <c r="X105" s="181">
        <v>10163500</v>
      </c>
      <c r="Y105" s="186"/>
      <c r="Z105" s="186"/>
      <c r="AA105" s="186"/>
    </row>
    <row r="106" spans="1:27" ht="28.5" customHeight="1" x14ac:dyDescent="0.3">
      <c r="A106" s="185">
        <v>44908</v>
      </c>
      <c r="B106" s="181">
        <v>2360094</v>
      </c>
      <c r="C106" s="184">
        <v>9793630</v>
      </c>
      <c r="D106" s="181">
        <v>3988124</v>
      </c>
      <c r="E106" s="184">
        <v>1276789</v>
      </c>
      <c r="F106" s="181"/>
      <c r="G106" s="184">
        <v>7528000</v>
      </c>
      <c r="H106" s="181">
        <v>3800482</v>
      </c>
      <c r="I106" s="181"/>
      <c r="J106" s="184"/>
      <c r="K106" s="181">
        <v>4782693</v>
      </c>
      <c r="L106" s="184">
        <v>1174770</v>
      </c>
      <c r="M106" s="181">
        <v>3026595</v>
      </c>
      <c r="N106" s="184">
        <v>3604816</v>
      </c>
      <c r="O106" s="181">
        <v>2425965</v>
      </c>
      <c r="P106" s="184">
        <v>3684987</v>
      </c>
      <c r="Q106" s="181"/>
      <c r="R106" s="181"/>
      <c r="S106" s="181"/>
      <c r="T106" s="304">
        <v>6081080</v>
      </c>
      <c r="U106" s="304">
        <v>325507</v>
      </c>
      <c r="V106" s="297"/>
      <c r="X106" s="181">
        <v>10163500</v>
      </c>
      <c r="Y106" s="186"/>
      <c r="Z106" s="186"/>
      <c r="AA106" s="186"/>
    </row>
    <row r="107" spans="1:27" ht="28.5" customHeight="1" x14ac:dyDescent="0.3">
      <c r="A107" s="185">
        <v>44915</v>
      </c>
      <c r="B107" s="181">
        <v>2428324</v>
      </c>
      <c r="C107" s="184">
        <v>13277</v>
      </c>
      <c r="D107" s="181">
        <v>3960230</v>
      </c>
      <c r="E107" s="184">
        <v>1315678</v>
      </c>
      <c r="F107" s="181"/>
      <c r="G107" s="184">
        <v>7528000</v>
      </c>
      <c r="H107" s="181">
        <v>3805570</v>
      </c>
      <c r="I107" s="181"/>
      <c r="J107" s="184"/>
      <c r="K107" s="181">
        <v>4966170</v>
      </c>
      <c r="L107" s="184">
        <v>1176098</v>
      </c>
      <c r="M107" s="181">
        <v>3118730</v>
      </c>
      <c r="N107" s="184">
        <v>3662657</v>
      </c>
      <c r="O107" s="181">
        <v>2526789</v>
      </c>
      <c r="P107" s="184">
        <v>3688735</v>
      </c>
      <c r="Q107" s="181"/>
      <c r="R107" s="181"/>
      <c r="S107" s="181"/>
      <c r="T107" s="304">
        <v>6111300</v>
      </c>
      <c r="U107" s="304">
        <v>334843</v>
      </c>
      <c r="V107" s="297"/>
      <c r="X107" s="181">
        <v>10163500</v>
      </c>
      <c r="Y107" s="186"/>
      <c r="Z107" s="186"/>
      <c r="AA107" s="186"/>
    </row>
    <row r="108" spans="1:27" ht="28.5" customHeight="1" x14ac:dyDescent="0.3">
      <c r="A108" s="185">
        <v>44922</v>
      </c>
      <c r="B108" s="181">
        <v>2433445</v>
      </c>
      <c r="C108" s="184">
        <v>35530</v>
      </c>
      <c r="D108" s="181">
        <v>3960230</v>
      </c>
      <c r="E108" s="184">
        <v>1328340</v>
      </c>
      <c r="F108" s="181"/>
      <c r="G108" s="184">
        <v>7428000</v>
      </c>
      <c r="H108" s="181">
        <v>3810730</v>
      </c>
      <c r="I108" s="181"/>
      <c r="J108" s="184"/>
      <c r="K108" s="181">
        <v>5079389</v>
      </c>
      <c r="L108" s="184">
        <v>1392940</v>
      </c>
      <c r="M108" s="181">
        <v>3208780</v>
      </c>
      <c r="N108" s="184">
        <v>3718648</v>
      </c>
      <c r="O108" s="181">
        <v>2769290</v>
      </c>
      <c r="P108" s="184">
        <v>3699430</v>
      </c>
      <c r="Q108" s="181"/>
      <c r="R108" s="181"/>
      <c r="S108" s="181"/>
      <c r="T108" s="304">
        <v>6141530</v>
      </c>
      <c r="U108" s="304">
        <v>344947</v>
      </c>
      <c r="V108" s="297"/>
      <c r="X108" s="181">
        <v>10163500</v>
      </c>
      <c r="Y108" s="186"/>
      <c r="Z108" s="186"/>
      <c r="AA108" s="186"/>
    </row>
    <row r="109" spans="1:27" ht="28.5" customHeight="1" x14ac:dyDescent="0.3">
      <c r="A109" s="185">
        <v>44929</v>
      </c>
      <c r="B109" s="181">
        <v>2452832</v>
      </c>
      <c r="C109" s="184">
        <v>45876</v>
      </c>
      <c r="D109" s="181">
        <v>3960230</v>
      </c>
      <c r="E109" s="184">
        <v>1340675</v>
      </c>
      <c r="F109" s="181">
        <v>19519</v>
      </c>
      <c r="G109" s="184">
        <v>7428000</v>
      </c>
      <c r="H109" s="181">
        <v>3815543</v>
      </c>
      <c r="I109" s="181"/>
      <c r="J109" s="184"/>
      <c r="K109" s="181">
        <v>5180345</v>
      </c>
      <c r="L109" s="184">
        <v>1430345</v>
      </c>
      <c r="M109" s="181">
        <v>3280765</v>
      </c>
      <c r="N109" s="184">
        <v>3748128</v>
      </c>
      <c r="O109" s="181">
        <v>2820640</v>
      </c>
      <c r="P109" s="184">
        <v>3707475</v>
      </c>
      <c r="Q109" s="181"/>
      <c r="R109" s="181"/>
      <c r="S109" s="181"/>
      <c r="T109" s="304">
        <v>6163654</v>
      </c>
      <c r="U109" s="304">
        <v>353789</v>
      </c>
      <c r="V109" s="297"/>
      <c r="X109" s="181">
        <v>10163500</v>
      </c>
      <c r="Y109" s="186"/>
      <c r="Z109" s="186"/>
      <c r="AA109" s="186"/>
    </row>
    <row r="110" spans="1:27" ht="28.5" customHeight="1" x14ac:dyDescent="0.3">
      <c r="A110" s="185">
        <v>44937</v>
      </c>
      <c r="B110" s="181">
        <v>2569552</v>
      </c>
      <c r="C110" s="184">
        <v>55000</v>
      </c>
      <c r="D110" s="181">
        <v>3960230</v>
      </c>
      <c r="E110" s="184">
        <v>1370324</v>
      </c>
      <c r="F110" s="181">
        <v>21510</v>
      </c>
      <c r="G110" s="184">
        <v>7428000</v>
      </c>
      <c r="H110" s="181">
        <v>3822160</v>
      </c>
      <c r="I110" s="181"/>
      <c r="J110" s="184"/>
      <c r="K110" s="181">
        <v>5200000</v>
      </c>
      <c r="L110" s="184">
        <v>1617780</v>
      </c>
      <c r="M110" s="181">
        <v>3404728</v>
      </c>
      <c r="N110" s="184">
        <v>3840256</v>
      </c>
      <c r="O110" s="181">
        <v>3071680</v>
      </c>
      <c r="P110" s="184">
        <v>3712540</v>
      </c>
      <c r="Q110" s="181"/>
      <c r="R110" s="181"/>
      <c r="S110" s="181"/>
      <c r="T110" s="304">
        <v>6208530</v>
      </c>
      <c r="U110" s="304">
        <v>366540</v>
      </c>
      <c r="V110" s="297"/>
      <c r="X110" s="181">
        <v>10163500</v>
      </c>
      <c r="Y110" s="186"/>
      <c r="Z110" s="186"/>
      <c r="AA110" s="186"/>
    </row>
    <row r="111" spans="1:27" ht="28.5" customHeight="1" x14ac:dyDescent="0.3">
      <c r="A111" s="185">
        <v>44944</v>
      </c>
      <c r="B111" s="181">
        <v>2643070</v>
      </c>
      <c r="C111" s="184">
        <v>64430</v>
      </c>
      <c r="D111" s="181">
        <v>3963830</v>
      </c>
      <c r="E111" s="184">
        <v>1356590</v>
      </c>
      <c r="F111" s="181">
        <v>30701</v>
      </c>
      <c r="G111" s="184">
        <v>7428000</v>
      </c>
      <c r="H111" s="181">
        <v>3830630</v>
      </c>
      <c r="I111" s="181"/>
      <c r="J111" s="184"/>
      <c r="K111" s="181">
        <v>5233473</v>
      </c>
      <c r="L111" s="184">
        <v>1707290</v>
      </c>
      <c r="M111" s="181">
        <v>3482743</v>
      </c>
      <c r="N111" s="184">
        <v>3889056</v>
      </c>
      <c r="O111" s="181">
        <v>3194840</v>
      </c>
      <c r="P111" s="184">
        <v>3723260</v>
      </c>
      <c r="Q111" s="181"/>
      <c r="R111" s="181"/>
      <c r="S111" s="181"/>
      <c r="T111" s="304">
        <v>6236110</v>
      </c>
      <c r="U111" s="304">
        <v>375270</v>
      </c>
      <c r="V111" s="297"/>
      <c r="X111" s="181">
        <v>10163500</v>
      </c>
      <c r="Y111" s="186"/>
      <c r="Z111" s="186"/>
      <c r="AA111" s="186"/>
    </row>
    <row r="112" spans="1:27" ht="28.5" customHeight="1" x14ac:dyDescent="0.3">
      <c r="A112" s="185">
        <v>44950</v>
      </c>
      <c r="B112" s="181">
        <v>2644690</v>
      </c>
      <c r="C112" s="184">
        <v>75591</v>
      </c>
      <c r="D112" s="181">
        <v>3963950</v>
      </c>
      <c r="E112" s="184">
        <v>1373968</v>
      </c>
      <c r="F112" s="181">
        <v>38856</v>
      </c>
      <c r="G112" s="184">
        <v>7428000</v>
      </c>
      <c r="H112" s="181">
        <v>3855560</v>
      </c>
      <c r="I112" s="181"/>
      <c r="J112" s="184"/>
      <c r="K112" s="181">
        <v>5273432</v>
      </c>
      <c r="L112" s="184">
        <v>1793130</v>
      </c>
      <c r="M112" s="181">
        <v>3553040</v>
      </c>
      <c r="N112" s="184">
        <v>3919812</v>
      </c>
      <c r="O112" s="181">
        <v>3194650</v>
      </c>
      <c r="P112" s="184">
        <v>3732890</v>
      </c>
      <c r="Q112" s="181"/>
      <c r="R112" s="181"/>
      <c r="S112" s="181"/>
      <c r="T112" s="304">
        <v>6262840</v>
      </c>
      <c r="U112" s="304">
        <v>375980</v>
      </c>
      <c r="V112" s="297"/>
      <c r="X112" s="181">
        <v>12147900</v>
      </c>
      <c r="Y112" s="186"/>
      <c r="Z112" s="186"/>
      <c r="AA112" s="186"/>
    </row>
    <row r="113" spans="1:24" ht="28.5" customHeight="1" x14ac:dyDescent="0.3">
      <c r="A113" s="185">
        <v>44957</v>
      </c>
      <c r="B113" s="181">
        <v>2645021</v>
      </c>
      <c r="C113" s="184">
        <v>85600</v>
      </c>
      <c r="D113" s="181">
        <v>3963900</v>
      </c>
      <c r="E113" s="184">
        <v>1452953</v>
      </c>
      <c r="F113" s="181">
        <v>46804</v>
      </c>
      <c r="G113" s="184">
        <v>7428000</v>
      </c>
      <c r="H113" s="181">
        <v>3899999</v>
      </c>
      <c r="I113" s="181"/>
      <c r="J113" s="184"/>
      <c r="K113" s="181">
        <v>5300000</v>
      </c>
      <c r="L113" s="184">
        <v>1897810</v>
      </c>
      <c r="M113" s="181">
        <v>3664206</v>
      </c>
      <c r="N113" s="184">
        <v>3919812</v>
      </c>
      <c r="O113" s="181">
        <v>3194650</v>
      </c>
      <c r="P113" s="184">
        <v>3732890</v>
      </c>
      <c r="Q113" s="181"/>
      <c r="R113" s="181"/>
      <c r="S113" s="181"/>
      <c r="T113" s="304">
        <v>6275240</v>
      </c>
      <c r="U113" s="304">
        <v>376271</v>
      </c>
      <c r="V113" s="297"/>
      <c r="X113" s="181">
        <v>12507709</v>
      </c>
    </row>
    <row r="114" spans="1:24" ht="28.5" customHeight="1" x14ac:dyDescent="0.3">
      <c r="A114" s="185">
        <v>44964</v>
      </c>
      <c r="B114" s="181">
        <v>2645021</v>
      </c>
      <c r="C114" s="184">
        <v>111540</v>
      </c>
      <c r="D114" s="181">
        <v>3963900</v>
      </c>
      <c r="E114" s="184">
        <v>1488762</v>
      </c>
      <c r="F114" s="181">
        <v>54620</v>
      </c>
      <c r="G114" s="184">
        <v>7428000</v>
      </c>
      <c r="H114" s="181">
        <v>3933880</v>
      </c>
      <c r="I114" s="181"/>
      <c r="J114" s="184"/>
      <c r="K114" s="181">
        <v>5384712</v>
      </c>
      <c r="L114" s="184">
        <v>2001490</v>
      </c>
      <c r="M114" s="181">
        <v>3738791</v>
      </c>
      <c r="N114" s="184">
        <v>3936222</v>
      </c>
      <c r="O114" s="181">
        <v>3194650</v>
      </c>
      <c r="P114" s="184">
        <v>3748020</v>
      </c>
      <c r="Q114" s="181"/>
      <c r="R114" s="181"/>
      <c r="S114" s="181"/>
      <c r="T114" s="304">
        <v>6328330</v>
      </c>
      <c r="U114" s="304">
        <v>388984</v>
      </c>
      <c r="V114" s="297"/>
      <c r="X114" s="181">
        <v>12895600</v>
      </c>
    </row>
    <row r="115" spans="1:24" ht="28.5" customHeight="1" x14ac:dyDescent="0.3">
      <c r="A115" s="185">
        <v>44971</v>
      </c>
      <c r="B115" s="181">
        <v>2645021</v>
      </c>
      <c r="C115" s="184">
        <v>127224</v>
      </c>
      <c r="D115" s="181">
        <v>3963900</v>
      </c>
      <c r="E115" s="184">
        <v>1500950</v>
      </c>
      <c r="F115" s="181">
        <v>60818</v>
      </c>
      <c r="G115" s="184">
        <v>7428000</v>
      </c>
      <c r="H115" s="181">
        <v>3965800</v>
      </c>
      <c r="I115" s="181"/>
      <c r="J115" s="184"/>
      <c r="K115" s="181">
        <v>5400934</v>
      </c>
      <c r="L115" s="184">
        <v>2092878</v>
      </c>
      <c r="M115" s="181">
        <v>3805846</v>
      </c>
      <c r="N115" s="184">
        <v>3974175</v>
      </c>
      <c r="O115" s="181">
        <v>3291000</v>
      </c>
      <c r="P115" s="184">
        <v>3751590</v>
      </c>
      <c r="Q115" s="181"/>
      <c r="R115" s="181"/>
      <c r="S115" s="181"/>
      <c r="T115" s="304">
        <v>6352800</v>
      </c>
      <c r="U115" s="304">
        <v>404261</v>
      </c>
      <c r="V115" s="297"/>
      <c r="X115" s="181">
        <v>13524300</v>
      </c>
    </row>
    <row r="116" spans="1:24" ht="28.5" customHeight="1" x14ac:dyDescent="0.3">
      <c r="A116" s="185">
        <v>44978</v>
      </c>
      <c r="B116" s="181">
        <v>43352</v>
      </c>
      <c r="C116" s="184">
        <v>143988</v>
      </c>
      <c r="D116" s="181">
        <v>4041610</v>
      </c>
      <c r="E116" s="184">
        <v>1540192</v>
      </c>
      <c r="F116" s="181">
        <v>69452</v>
      </c>
      <c r="G116" s="184">
        <v>7428000</v>
      </c>
      <c r="H116" s="181">
        <v>4005103</v>
      </c>
      <c r="I116" s="181"/>
      <c r="J116" s="184"/>
      <c r="K116" s="181">
        <v>5400610</v>
      </c>
      <c r="L116" s="184">
        <v>2196510</v>
      </c>
      <c r="M116" s="181">
        <v>3896794</v>
      </c>
      <c r="N116" s="184">
        <v>4027361</v>
      </c>
      <c r="O116" s="181">
        <v>3483710</v>
      </c>
      <c r="P116" s="184">
        <v>3760800</v>
      </c>
      <c r="Q116" s="181"/>
      <c r="R116" s="181"/>
      <c r="S116" s="181"/>
      <c r="T116" s="304">
        <v>6391475</v>
      </c>
      <c r="U116" s="304">
        <v>422503</v>
      </c>
      <c r="V116" s="297"/>
      <c r="X116" s="181">
        <v>14712000</v>
      </c>
    </row>
    <row r="117" spans="1:24" ht="28.5" customHeight="1" x14ac:dyDescent="0.3">
      <c r="A117" s="185">
        <v>44985</v>
      </c>
      <c r="B117" s="181">
        <v>100250</v>
      </c>
      <c r="C117" s="184">
        <v>161290</v>
      </c>
      <c r="D117" s="181">
        <v>4146610</v>
      </c>
      <c r="E117" s="184">
        <v>1568869</v>
      </c>
      <c r="F117" s="181">
        <v>72921</v>
      </c>
      <c r="G117" s="184">
        <v>117451</v>
      </c>
      <c r="H117" s="181">
        <v>4045040</v>
      </c>
      <c r="I117" s="181"/>
      <c r="J117" s="184"/>
      <c r="K117" s="180">
        <v>5422000</v>
      </c>
      <c r="L117" s="184">
        <v>2295800</v>
      </c>
      <c r="M117" s="181">
        <v>3984340</v>
      </c>
      <c r="N117" s="184">
        <v>4079040</v>
      </c>
      <c r="O117" s="181">
        <v>3565990</v>
      </c>
      <c r="P117" s="184">
        <v>3771440</v>
      </c>
      <c r="Q117" s="181"/>
      <c r="R117" s="181"/>
      <c r="S117" s="181"/>
      <c r="T117" s="304">
        <v>6424000</v>
      </c>
      <c r="U117" s="304">
        <v>440533</v>
      </c>
      <c r="V117" s="297"/>
      <c r="X117" s="181">
        <v>15487000</v>
      </c>
    </row>
    <row r="118" spans="1:24" ht="28.5" customHeight="1" x14ac:dyDescent="0.3">
      <c r="A118" s="185">
        <v>44992</v>
      </c>
      <c r="B118" s="181">
        <v>159453</v>
      </c>
      <c r="C118" s="184">
        <v>178447</v>
      </c>
      <c r="D118" s="181">
        <v>4237570</v>
      </c>
      <c r="E118" s="184">
        <v>1598700</v>
      </c>
      <c r="F118" s="181">
        <v>72921</v>
      </c>
      <c r="G118" s="184">
        <v>148690</v>
      </c>
      <c r="H118" s="181">
        <v>4089630</v>
      </c>
      <c r="I118" s="181"/>
      <c r="K118" s="181">
        <v>5440890</v>
      </c>
      <c r="L118" s="184">
        <v>2406630</v>
      </c>
      <c r="M118" s="181">
        <v>4078295</v>
      </c>
      <c r="N118" s="184">
        <v>4135115</v>
      </c>
      <c r="O118" s="181">
        <v>3565998</v>
      </c>
      <c r="P118" s="184">
        <v>3781200</v>
      </c>
      <c r="Q118" s="181"/>
      <c r="R118" s="181"/>
      <c r="S118" s="181"/>
      <c r="T118" s="304">
        <v>6460250</v>
      </c>
      <c r="U118" s="304">
        <v>459890</v>
      </c>
      <c r="V118" s="297"/>
      <c r="X118" s="181">
        <v>16780000</v>
      </c>
    </row>
    <row r="119" spans="1:24" ht="28.5" customHeight="1" x14ac:dyDescent="0.3">
      <c r="A119" s="215">
        <v>45001</v>
      </c>
      <c r="B119" s="216">
        <v>231384</v>
      </c>
      <c r="C119" s="217">
        <v>203855</v>
      </c>
      <c r="D119" s="216">
        <v>4308600</v>
      </c>
      <c r="E119" s="259">
        <v>1646520</v>
      </c>
      <c r="F119" s="260">
        <v>72921</v>
      </c>
      <c r="G119" s="217">
        <v>179748</v>
      </c>
      <c r="H119" s="216">
        <v>4144346</v>
      </c>
      <c r="I119" s="216"/>
      <c r="J119" s="184">
        <v>0</v>
      </c>
      <c r="K119" s="264">
        <v>5550000</v>
      </c>
      <c r="L119" s="217">
        <v>2526220</v>
      </c>
      <c r="M119" s="216">
        <v>4194403</v>
      </c>
      <c r="N119" s="217">
        <v>4202374</v>
      </c>
      <c r="O119" s="216">
        <v>3565998</v>
      </c>
      <c r="P119" s="217">
        <v>3795290</v>
      </c>
      <c r="Q119" s="216"/>
      <c r="R119" s="216"/>
      <c r="S119" s="216"/>
      <c r="T119" s="310">
        <v>6500340</v>
      </c>
      <c r="U119" s="310">
        <v>468701</v>
      </c>
      <c r="V119" s="297"/>
      <c r="X119" s="216">
        <v>17698900</v>
      </c>
    </row>
    <row r="120" spans="1:24" ht="28.5" customHeight="1" x14ac:dyDescent="0.3">
      <c r="A120" s="215">
        <v>45007</v>
      </c>
      <c r="B120" s="216">
        <v>277428</v>
      </c>
      <c r="C120" s="217">
        <v>221697</v>
      </c>
      <c r="D120" s="216">
        <v>4376550</v>
      </c>
      <c r="E120" s="259">
        <v>1670521</v>
      </c>
      <c r="F120" s="260">
        <v>72921</v>
      </c>
      <c r="G120" s="217">
        <v>198799</v>
      </c>
      <c r="H120" s="216">
        <v>4180110</v>
      </c>
      <c r="I120" s="216"/>
      <c r="J120" s="184">
        <v>71000</v>
      </c>
      <c r="K120" s="216">
        <v>5655180</v>
      </c>
      <c r="L120" s="217">
        <v>2607404</v>
      </c>
      <c r="M120" s="216">
        <v>4296298</v>
      </c>
      <c r="N120" s="217">
        <v>4248781</v>
      </c>
      <c r="O120" s="216">
        <v>3565998</v>
      </c>
      <c r="P120" s="217">
        <v>3806108</v>
      </c>
      <c r="Q120" s="216"/>
      <c r="R120" s="216"/>
      <c r="S120" s="216"/>
      <c r="T120" s="310">
        <v>6530763</v>
      </c>
      <c r="U120" s="310">
        <v>498429</v>
      </c>
      <c r="V120" s="297"/>
      <c r="X120" s="216">
        <v>18511500</v>
      </c>
    </row>
    <row r="121" spans="1:24" ht="28.5" customHeight="1" x14ac:dyDescent="0.3">
      <c r="A121" s="215">
        <v>45013</v>
      </c>
      <c r="B121" s="216">
        <v>290499</v>
      </c>
      <c r="C121" s="217">
        <v>240564</v>
      </c>
      <c r="D121" s="216">
        <v>4401400</v>
      </c>
      <c r="E121" s="259">
        <v>1698789</v>
      </c>
      <c r="F121" s="260">
        <v>78162</v>
      </c>
      <c r="G121" s="217">
        <v>215717</v>
      </c>
      <c r="H121" s="216">
        <v>4215130</v>
      </c>
      <c r="I121" s="260"/>
      <c r="J121" s="261">
        <v>177960</v>
      </c>
      <c r="K121" s="216">
        <v>5854235</v>
      </c>
      <c r="L121" s="217">
        <v>2694830</v>
      </c>
      <c r="M121" s="216">
        <v>4352600</v>
      </c>
      <c r="N121" s="217">
        <v>4293488</v>
      </c>
      <c r="O121" s="216">
        <v>3566280</v>
      </c>
      <c r="P121" s="217">
        <v>3806108</v>
      </c>
      <c r="Q121" s="216"/>
      <c r="R121" s="216"/>
      <c r="S121" s="216"/>
      <c r="T121" s="310">
        <v>6550367</v>
      </c>
      <c r="U121" s="310">
        <v>510467</v>
      </c>
      <c r="V121" s="297"/>
      <c r="X121" s="216">
        <v>19468900</v>
      </c>
    </row>
    <row r="122" spans="1:24" ht="28.5" customHeight="1" x14ac:dyDescent="0.3">
      <c r="A122" s="185">
        <v>45020</v>
      </c>
      <c r="B122" s="181">
        <v>292569</v>
      </c>
      <c r="C122" s="184">
        <v>258299</v>
      </c>
      <c r="D122" s="216">
        <v>4401400</v>
      </c>
      <c r="E122" s="259">
        <v>1698789</v>
      </c>
      <c r="F122" s="181">
        <v>78245</v>
      </c>
      <c r="G122" s="184">
        <v>234380</v>
      </c>
      <c r="H122" s="181">
        <v>4255700</v>
      </c>
      <c r="I122" s="181"/>
      <c r="J122" s="184">
        <v>292569</v>
      </c>
      <c r="K122" s="181">
        <v>5880365</v>
      </c>
      <c r="L122" s="184">
        <v>2795950</v>
      </c>
      <c r="M122" s="181">
        <v>4441825</v>
      </c>
      <c r="N122" s="184">
        <v>4342907</v>
      </c>
      <c r="O122" s="181">
        <v>4520</v>
      </c>
      <c r="P122" s="217">
        <v>3806108</v>
      </c>
      <c r="Q122" s="216"/>
      <c r="R122" s="216"/>
      <c r="S122" s="216"/>
      <c r="T122" s="304">
        <v>6600360</v>
      </c>
      <c r="U122" s="304">
        <v>522238</v>
      </c>
      <c r="V122" s="297"/>
      <c r="X122" s="181">
        <v>20410600</v>
      </c>
    </row>
    <row r="123" spans="1:24" ht="28.5" customHeight="1" x14ac:dyDescent="0.3">
      <c r="A123" s="185">
        <v>45027</v>
      </c>
      <c r="B123" s="181">
        <v>290499</v>
      </c>
      <c r="C123" s="184">
        <v>264478</v>
      </c>
      <c r="D123" s="181">
        <v>4447300</v>
      </c>
      <c r="E123" s="184">
        <v>1698789</v>
      </c>
      <c r="F123" s="181">
        <v>78245</v>
      </c>
      <c r="G123" s="184">
        <v>251980</v>
      </c>
      <c r="H123" s="181">
        <v>4303010</v>
      </c>
      <c r="I123" s="181"/>
      <c r="J123" s="184">
        <v>412755</v>
      </c>
      <c r="K123" s="181">
        <v>5780678</v>
      </c>
      <c r="L123" s="184">
        <v>2907420</v>
      </c>
      <c r="M123" s="181">
        <v>4537656</v>
      </c>
      <c r="N123" s="184">
        <v>4395549</v>
      </c>
      <c r="O123" s="181">
        <v>216614</v>
      </c>
      <c r="P123" s="184">
        <v>8956</v>
      </c>
      <c r="Q123" s="181"/>
      <c r="R123" s="181"/>
      <c r="S123" s="181"/>
      <c r="T123" s="304">
        <v>6640300</v>
      </c>
      <c r="U123" s="304">
        <v>550550</v>
      </c>
      <c r="V123" s="297"/>
      <c r="X123" s="181">
        <v>20410600</v>
      </c>
    </row>
    <row r="124" spans="1:24" ht="28.5" customHeight="1" x14ac:dyDescent="0.3">
      <c r="A124" s="185">
        <v>45034</v>
      </c>
      <c r="B124" s="181">
        <v>18243</v>
      </c>
      <c r="C124" s="184">
        <v>275356</v>
      </c>
      <c r="D124" s="181">
        <v>4487940</v>
      </c>
      <c r="E124" s="184">
        <v>1699490</v>
      </c>
      <c r="F124" s="181">
        <v>78245</v>
      </c>
      <c r="G124" s="184">
        <v>269238</v>
      </c>
      <c r="H124" s="181">
        <v>4347770</v>
      </c>
      <c r="I124" s="181"/>
      <c r="J124" s="184">
        <v>527858</v>
      </c>
      <c r="K124" s="181">
        <v>5810380</v>
      </c>
      <c r="L124" s="184">
        <v>3015200</v>
      </c>
      <c r="M124" s="181">
        <v>4633078</v>
      </c>
      <c r="N124" s="184">
        <v>4446284</v>
      </c>
      <c r="O124" s="181">
        <v>394575</v>
      </c>
      <c r="P124" s="184">
        <v>17391</v>
      </c>
      <c r="Q124" s="181"/>
      <c r="R124" s="181"/>
      <c r="S124" s="181"/>
      <c r="T124" s="304">
        <v>6670245</v>
      </c>
      <c r="U124" s="304">
        <v>560347</v>
      </c>
      <c r="V124" s="297"/>
      <c r="X124" s="181">
        <v>20410600</v>
      </c>
    </row>
    <row r="125" spans="1:24" ht="28.5" customHeight="1" x14ac:dyDescent="0.3">
      <c r="A125" s="185">
        <v>45041</v>
      </c>
      <c r="B125" s="181">
        <v>89059</v>
      </c>
      <c r="C125" s="184">
        <v>323676</v>
      </c>
      <c r="D125" s="181">
        <v>4505876</v>
      </c>
      <c r="E125" s="184">
        <v>1708900</v>
      </c>
      <c r="F125" s="181">
        <v>78245</v>
      </c>
      <c r="G125" s="184">
        <v>283835</v>
      </c>
      <c r="H125" s="181">
        <v>4396920</v>
      </c>
      <c r="I125" s="181"/>
      <c r="J125" s="184">
        <v>628726</v>
      </c>
      <c r="K125" s="181">
        <v>5900000</v>
      </c>
      <c r="L125" s="184">
        <v>3140050</v>
      </c>
      <c r="M125" s="181">
        <v>4672647</v>
      </c>
      <c r="N125" s="184">
        <v>4503309</v>
      </c>
      <c r="O125" s="181">
        <v>599242</v>
      </c>
      <c r="P125" s="184">
        <v>25908</v>
      </c>
      <c r="Q125" s="181"/>
      <c r="R125" s="181"/>
      <c r="S125" s="181"/>
      <c r="T125" s="304">
        <v>6726320</v>
      </c>
      <c r="U125" s="304">
        <v>571789</v>
      </c>
      <c r="V125" s="297"/>
      <c r="X125" s="181">
        <v>20410600</v>
      </c>
    </row>
    <row r="126" spans="1:24" ht="28.5" customHeight="1" x14ac:dyDescent="0.3">
      <c r="A126" s="185">
        <v>45048</v>
      </c>
      <c r="B126" s="181">
        <v>143118</v>
      </c>
      <c r="C126" s="184">
        <v>341547</v>
      </c>
      <c r="D126" s="181">
        <v>4249098</v>
      </c>
      <c r="E126" s="184">
        <v>1730654</v>
      </c>
      <c r="F126" s="181">
        <v>78245</v>
      </c>
      <c r="G126" s="184">
        <v>288912</v>
      </c>
      <c r="H126" s="181">
        <v>4434729</v>
      </c>
      <c r="I126" s="181"/>
      <c r="J126" s="184">
        <v>694616</v>
      </c>
      <c r="K126" s="181">
        <v>6040000</v>
      </c>
      <c r="L126" s="184">
        <v>3240430</v>
      </c>
      <c r="M126" s="181">
        <v>4757988</v>
      </c>
      <c r="N126" s="184">
        <v>4547120</v>
      </c>
      <c r="O126" s="181">
        <v>764802</v>
      </c>
      <c r="P126" s="184">
        <v>33569</v>
      </c>
      <c r="Q126" s="181"/>
      <c r="R126" s="181"/>
      <c r="S126" s="181"/>
      <c r="T126" s="304">
        <v>6762654</v>
      </c>
      <c r="U126" s="304">
        <v>583328</v>
      </c>
      <c r="V126" s="297"/>
      <c r="X126" s="181">
        <v>20410600</v>
      </c>
    </row>
    <row r="127" spans="1:24" ht="28.5" customHeight="1" x14ac:dyDescent="0.3">
      <c r="A127" s="262">
        <v>45055</v>
      </c>
      <c r="B127" s="181">
        <v>205154</v>
      </c>
      <c r="C127" s="184">
        <v>364351</v>
      </c>
      <c r="D127" s="181">
        <v>4540780</v>
      </c>
      <c r="E127" s="184">
        <v>1827821</v>
      </c>
      <c r="F127" s="181" t="s">
        <v>237</v>
      </c>
      <c r="G127" s="184">
        <v>288912</v>
      </c>
      <c r="H127" s="181">
        <v>4477830</v>
      </c>
      <c r="I127" s="181"/>
      <c r="J127" s="184">
        <v>766440</v>
      </c>
      <c r="K127" s="181">
        <v>6060786</v>
      </c>
      <c r="L127" s="184">
        <v>3354990</v>
      </c>
      <c r="M127" s="181">
        <v>4853720</v>
      </c>
      <c r="N127" s="184">
        <v>4598274</v>
      </c>
      <c r="O127" s="181">
        <v>955931</v>
      </c>
      <c r="P127" s="184">
        <v>38933</v>
      </c>
      <c r="Q127" s="181"/>
      <c r="R127" s="181"/>
      <c r="S127" s="181"/>
      <c r="T127" s="304">
        <v>6809378</v>
      </c>
      <c r="U127" s="304">
        <v>596456</v>
      </c>
      <c r="V127" s="297"/>
      <c r="X127" s="181">
        <v>20410600</v>
      </c>
    </row>
    <row r="128" spans="1:24" ht="28.5" customHeight="1" x14ac:dyDescent="0.3">
      <c r="A128" s="185">
        <v>45062</v>
      </c>
      <c r="B128" s="181">
        <v>263794</v>
      </c>
      <c r="C128" s="184">
        <v>396188</v>
      </c>
      <c r="D128" s="181">
        <v>4558480</v>
      </c>
      <c r="E128" s="184">
        <v>1849676</v>
      </c>
      <c r="F128" s="181" t="s">
        <v>237</v>
      </c>
      <c r="G128" s="184">
        <v>324867</v>
      </c>
      <c r="H128" s="181">
        <v>4511000</v>
      </c>
      <c r="I128" s="181"/>
      <c r="J128" s="184">
        <v>840105</v>
      </c>
      <c r="K128" s="181">
        <v>6079347</v>
      </c>
      <c r="L128" s="184">
        <v>3354900</v>
      </c>
      <c r="M128" s="181">
        <v>4933615</v>
      </c>
      <c r="N128" s="184">
        <v>4643161</v>
      </c>
      <c r="O128" s="181">
        <v>1135984</v>
      </c>
      <c r="P128" s="184">
        <v>44905</v>
      </c>
      <c r="Q128" s="181"/>
      <c r="R128" s="181"/>
      <c r="S128" s="181"/>
      <c r="T128" s="304">
        <v>6830340</v>
      </c>
      <c r="U128" s="304">
        <v>638726</v>
      </c>
      <c r="V128" s="297"/>
      <c r="X128" s="181">
        <v>20410600</v>
      </c>
    </row>
    <row r="129" spans="1:24" ht="28.5" customHeight="1" x14ac:dyDescent="0.3">
      <c r="A129" s="185">
        <v>45069</v>
      </c>
      <c r="B129" s="181">
        <v>329648</v>
      </c>
      <c r="C129" s="184">
        <v>415347</v>
      </c>
      <c r="D129" s="181">
        <v>4561000</v>
      </c>
      <c r="E129" s="184">
        <v>1648150</v>
      </c>
      <c r="F129" s="181" t="s">
        <v>237</v>
      </c>
      <c r="G129" s="184">
        <v>340607</v>
      </c>
      <c r="H129" s="181">
        <v>4546780</v>
      </c>
      <c r="I129" s="181"/>
      <c r="J129" s="184">
        <v>917954</v>
      </c>
      <c r="K129" s="181">
        <v>6130549</v>
      </c>
      <c r="L129" s="184">
        <v>3354900</v>
      </c>
      <c r="M129" s="181">
        <v>5024156</v>
      </c>
      <c r="N129" s="184">
        <v>4695093</v>
      </c>
      <c r="O129" s="181">
        <v>1349184</v>
      </c>
      <c r="P129" s="184">
        <v>49997</v>
      </c>
      <c r="Q129" s="181"/>
      <c r="R129" s="181"/>
      <c r="S129" s="181"/>
      <c r="T129" s="304">
        <v>6869232</v>
      </c>
      <c r="U129" s="304">
        <v>659930</v>
      </c>
      <c r="V129" s="297"/>
      <c r="X129" s="181">
        <v>20410600</v>
      </c>
    </row>
    <row r="130" spans="1:24" ht="28.5" customHeight="1" x14ac:dyDescent="0.3">
      <c r="A130" s="185">
        <v>45076</v>
      </c>
      <c r="B130" s="181">
        <v>400684</v>
      </c>
      <c r="C130" s="184">
        <v>440891</v>
      </c>
      <c r="D130" s="181">
        <v>4561200</v>
      </c>
      <c r="E130" s="184">
        <v>1746345</v>
      </c>
      <c r="F130" s="181" t="s">
        <v>237</v>
      </c>
      <c r="G130" s="184">
        <v>355280</v>
      </c>
      <c r="H130" s="181">
        <v>4582440</v>
      </c>
      <c r="I130" s="181"/>
      <c r="J130" s="184">
        <v>997548</v>
      </c>
      <c r="K130" s="181">
        <v>6180891</v>
      </c>
      <c r="L130" s="184">
        <v>3526410</v>
      </c>
      <c r="M130" s="181">
        <v>5118060</v>
      </c>
      <c r="N130" s="184">
        <v>4748289</v>
      </c>
      <c r="O130" s="181">
        <v>1572480</v>
      </c>
      <c r="P130" s="184">
        <v>53627</v>
      </c>
      <c r="Q130" s="181"/>
      <c r="R130" s="181"/>
      <c r="S130" s="181"/>
      <c r="T130" s="304">
        <v>6931200</v>
      </c>
      <c r="U130" s="304">
        <v>662658</v>
      </c>
      <c r="V130" s="297"/>
      <c r="X130" s="181">
        <v>20410600</v>
      </c>
    </row>
    <row r="131" spans="1:24" ht="28.5" customHeight="1" x14ac:dyDescent="0.3">
      <c r="A131" s="185">
        <v>45083</v>
      </c>
      <c r="B131" s="181">
        <v>485160</v>
      </c>
      <c r="C131" s="184">
        <v>460350</v>
      </c>
      <c r="D131" s="181">
        <v>4561200</v>
      </c>
      <c r="E131" s="184">
        <v>1843678</v>
      </c>
      <c r="F131" s="181" t="s">
        <v>237</v>
      </c>
      <c r="G131" s="184">
        <v>369337</v>
      </c>
      <c r="H131" s="181">
        <v>4616900</v>
      </c>
      <c r="I131" s="181"/>
      <c r="J131" s="184">
        <v>1057398</v>
      </c>
      <c r="K131" s="181">
        <v>6230982</v>
      </c>
      <c r="L131" s="184">
        <v>3666200</v>
      </c>
      <c r="M131" s="181">
        <v>5197052</v>
      </c>
      <c r="N131" s="184">
        <v>4792257</v>
      </c>
      <c r="O131" s="181">
        <v>1748184</v>
      </c>
      <c r="P131" s="184">
        <v>54553</v>
      </c>
      <c r="Q131" s="181"/>
      <c r="R131" s="181"/>
      <c r="S131" s="181"/>
      <c r="T131" s="304">
        <v>6963403</v>
      </c>
      <c r="U131" s="304">
        <v>665121</v>
      </c>
      <c r="V131" s="297"/>
      <c r="X131" s="181">
        <v>20410600</v>
      </c>
    </row>
    <row r="132" spans="1:24" ht="28.5" customHeight="1" x14ac:dyDescent="0.3">
      <c r="A132" s="185">
        <v>45090</v>
      </c>
      <c r="B132" s="181">
        <v>598560</v>
      </c>
      <c r="C132" s="184">
        <v>480277</v>
      </c>
      <c r="D132" s="181">
        <v>4561200</v>
      </c>
      <c r="E132" s="184">
        <v>1946245</v>
      </c>
      <c r="F132" s="181" t="s">
        <v>241</v>
      </c>
      <c r="G132" s="184">
        <v>383578</v>
      </c>
      <c r="H132" s="181">
        <v>4653220</v>
      </c>
      <c r="I132" s="181"/>
      <c r="J132" s="184">
        <v>1129171</v>
      </c>
      <c r="K132" s="181">
        <v>6260946</v>
      </c>
      <c r="L132" s="184">
        <v>3809810</v>
      </c>
      <c r="M132" s="181">
        <v>5294335</v>
      </c>
      <c r="N132" s="184">
        <v>4845289</v>
      </c>
      <c r="O132" s="181">
        <v>1963325</v>
      </c>
      <c r="P132" s="184">
        <v>61162</v>
      </c>
      <c r="Q132" s="181"/>
      <c r="R132" s="181"/>
      <c r="S132" s="181"/>
      <c r="T132" s="304">
        <v>7010410</v>
      </c>
      <c r="U132" s="304">
        <v>675322</v>
      </c>
      <c r="V132" s="297"/>
      <c r="X132" s="181">
        <v>20410600</v>
      </c>
    </row>
    <row r="133" spans="1:24" ht="28.5" customHeight="1" x14ac:dyDescent="0.3">
      <c r="A133" s="185">
        <v>45095</v>
      </c>
      <c r="B133" s="181">
        <v>701508</v>
      </c>
      <c r="C133" s="184">
        <v>370188</v>
      </c>
      <c r="D133" s="181">
        <v>4561200</v>
      </c>
      <c r="E133" s="184">
        <v>1960331</v>
      </c>
      <c r="F133" s="181" t="s">
        <v>241</v>
      </c>
      <c r="G133" s="184">
        <v>393445</v>
      </c>
      <c r="H133" s="181">
        <v>4656700</v>
      </c>
      <c r="I133" s="181"/>
      <c r="J133" s="184">
        <v>1178565</v>
      </c>
      <c r="K133" s="181">
        <v>6281786</v>
      </c>
      <c r="L133" s="184">
        <v>3938780</v>
      </c>
      <c r="M133" s="181">
        <v>5362849</v>
      </c>
      <c r="N133" s="184">
        <v>4882708</v>
      </c>
      <c r="O133" s="181">
        <v>2110839</v>
      </c>
      <c r="P133" s="184">
        <v>66580</v>
      </c>
      <c r="Q133" s="181"/>
      <c r="R133" s="181"/>
      <c r="S133" s="181"/>
      <c r="T133" s="304">
        <v>7044500</v>
      </c>
      <c r="U133" s="304">
        <v>686041</v>
      </c>
      <c r="V133" s="297"/>
      <c r="X133" s="181">
        <v>20410600</v>
      </c>
    </row>
    <row r="134" spans="1:24" ht="28.5" customHeight="1" x14ac:dyDescent="0.3">
      <c r="A134" s="185">
        <v>45111</v>
      </c>
      <c r="B134" s="181">
        <v>825669</v>
      </c>
      <c r="C134" s="184">
        <v>383289</v>
      </c>
      <c r="D134" s="181">
        <v>4584970</v>
      </c>
      <c r="E134" s="184">
        <v>2082393</v>
      </c>
      <c r="F134" s="181" t="s">
        <v>241</v>
      </c>
      <c r="G134" s="184">
        <v>416894</v>
      </c>
      <c r="H134" s="181">
        <v>4748000</v>
      </c>
      <c r="I134" s="181"/>
      <c r="J134" s="184">
        <v>1321761</v>
      </c>
      <c r="K134" s="181">
        <v>6289414</v>
      </c>
      <c r="L134" s="184">
        <v>4330290</v>
      </c>
      <c r="M134" s="181">
        <v>5582040</v>
      </c>
      <c r="N134" s="184">
        <v>5002235</v>
      </c>
      <c r="O134" s="181">
        <v>2591809</v>
      </c>
      <c r="P134" s="184">
        <v>87419</v>
      </c>
      <c r="Q134" s="181"/>
      <c r="R134" s="181"/>
      <c r="S134" s="181"/>
      <c r="T134" s="304">
        <v>7152830</v>
      </c>
      <c r="U134" s="304">
        <v>731601</v>
      </c>
      <c r="V134" s="297"/>
      <c r="X134" s="181">
        <v>22027100</v>
      </c>
    </row>
    <row r="135" spans="1:24" ht="28.5" customHeight="1" x14ac:dyDescent="0.3">
      <c r="A135" s="185">
        <v>45119</v>
      </c>
      <c r="B135" s="181">
        <v>825669</v>
      </c>
      <c r="C135" s="184">
        <v>430361</v>
      </c>
      <c r="D135" s="181">
        <v>4641960</v>
      </c>
      <c r="E135" s="190">
        <v>1983694</v>
      </c>
      <c r="F135" s="181" t="s">
        <v>248</v>
      </c>
      <c r="G135" s="184">
        <v>423147</v>
      </c>
      <c r="H135" s="181">
        <v>4785200</v>
      </c>
      <c r="I135" s="181"/>
      <c r="J135" s="184">
        <v>1374886</v>
      </c>
      <c r="K135" s="181">
        <v>6284814</v>
      </c>
      <c r="L135" s="184">
        <v>4538870</v>
      </c>
      <c r="M135" s="181">
        <v>5689161</v>
      </c>
      <c r="N135" s="184">
        <v>5061680</v>
      </c>
      <c r="O135" s="181">
        <v>2832748</v>
      </c>
      <c r="P135" s="184">
        <v>98901</v>
      </c>
      <c r="Q135" s="181"/>
      <c r="R135" s="181"/>
      <c r="S135" s="181"/>
      <c r="T135" s="304">
        <v>7210420</v>
      </c>
      <c r="U135" s="304">
        <v>749505</v>
      </c>
      <c r="V135" s="297"/>
      <c r="X135" s="181">
        <v>22859600</v>
      </c>
    </row>
    <row r="136" spans="1:24" ht="28.5" customHeight="1" x14ac:dyDescent="0.3">
      <c r="A136" s="185">
        <v>45125</v>
      </c>
      <c r="B136" s="181">
        <v>825669</v>
      </c>
      <c r="C136" s="184">
        <v>449649</v>
      </c>
      <c r="D136" s="181">
        <v>4671520</v>
      </c>
      <c r="E136" s="184">
        <v>1996580</v>
      </c>
      <c r="F136" s="181"/>
      <c r="G136" s="184">
        <v>430465</v>
      </c>
      <c r="H136" s="181">
        <v>4812880</v>
      </c>
      <c r="I136" s="181"/>
      <c r="J136" s="184">
        <v>1407324</v>
      </c>
      <c r="K136" s="181">
        <v>6310923</v>
      </c>
      <c r="L136" s="184">
        <v>4698400</v>
      </c>
      <c r="M136" s="181">
        <v>5771691</v>
      </c>
      <c r="N136" s="184">
        <v>5105805</v>
      </c>
      <c r="O136" s="181">
        <v>3013845</v>
      </c>
      <c r="P136" s="184">
        <v>107940</v>
      </c>
      <c r="Q136" s="181"/>
      <c r="R136" s="181"/>
      <c r="S136" s="181"/>
      <c r="T136" s="304">
        <v>7255208</v>
      </c>
      <c r="U136" s="304">
        <v>773121</v>
      </c>
      <c r="V136" s="297"/>
      <c r="X136" s="181">
        <v>23465400</v>
      </c>
    </row>
    <row r="137" spans="1:24" ht="28.5" customHeight="1" x14ac:dyDescent="0.3">
      <c r="A137" s="185">
        <v>45132</v>
      </c>
      <c r="B137" s="181">
        <v>971782</v>
      </c>
      <c r="C137" s="184">
        <v>465122</v>
      </c>
      <c r="D137" s="181">
        <v>4688830</v>
      </c>
      <c r="E137" s="184">
        <v>1996580</v>
      </c>
      <c r="F137" s="181"/>
      <c r="G137" s="184">
        <v>439664</v>
      </c>
      <c r="H137" s="181">
        <v>4845080</v>
      </c>
      <c r="I137" s="181"/>
      <c r="J137" s="184">
        <v>1454939</v>
      </c>
      <c r="K137" s="181">
        <v>6341879</v>
      </c>
      <c r="L137" s="184">
        <v>4891900</v>
      </c>
      <c r="M137" s="181">
        <v>5868834</v>
      </c>
      <c r="N137" s="184">
        <v>5157861</v>
      </c>
      <c r="O137" s="181">
        <v>3229001</v>
      </c>
      <c r="P137" s="184">
        <v>118913</v>
      </c>
      <c r="Q137" s="181"/>
      <c r="R137" s="181"/>
      <c r="S137" s="181"/>
      <c r="T137" s="304">
        <v>7311140</v>
      </c>
      <c r="U137" s="304">
        <v>801689</v>
      </c>
      <c r="V137" s="297"/>
      <c r="X137" s="181">
        <v>24269700</v>
      </c>
    </row>
    <row r="138" spans="1:24" ht="28.5" customHeight="1" x14ac:dyDescent="0.3">
      <c r="A138" s="185">
        <v>45139</v>
      </c>
      <c r="B138" s="181">
        <v>1138325</v>
      </c>
      <c r="C138" s="184">
        <v>480290</v>
      </c>
      <c r="D138" s="181">
        <v>4691300</v>
      </c>
      <c r="E138" s="184">
        <v>2093066</v>
      </c>
      <c r="F138" s="181"/>
      <c r="G138" s="184">
        <v>449244</v>
      </c>
      <c r="H138" s="181">
        <v>4876150</v>
      </c>
      <c r="I138" s="181"/>
      <c r="J138" s="184">
        <v>1511857</v>
      </c>
      <c r="K138" s="181">
        <v>6412078</v>
      </c>
      <c r="L138" s="184">
        <v>5083130</v>
      </c>
      <c r="M138" s="181">
        <v>5965096</v>
      </c>
      <c r="N138" s="184">
        <v>5212723</v>
      </c>
      <c r="O138" s="181">
        <v>3260568</v>
      </c>
      <c r="P138" s="184">
        <v>129784</v>
      </c>
      <c r="Q138" s="181"/>
      <c r="R138" s="181"/>
      <c r="S138" s="181"/>
      <c r="T138" s="304">
        <v>7365100</v>
      </c>
      <c r="U138" s="304">
        <v>817811</v>
      </c>
      <c r="V138" s="297"/>
      <c r="X138" s="181">
        <v>24896500</v>
      </c>
    </row>
    <row r="139" spans="1:24" ht="28.5" customHeight="1" x14ac:dyDescent="0.3">
      <c r="A139" s="185">
        <v>45146</v>
      </c>
      <c r="B139" s="181">
        <v>1289786</v>
      </c>
      <c r="C139" s="184">
        <v>480323</v>
      </c>
      <c r="D139" s="181">
        <v>4685840</v>
      </c>
      <c r="E139" s="184">
        <v>2132449</v>
      </c>
      <c r="F139" s="181"/>
      <c r="G139" s="184">
        <v>449454</v>
      </c>
      <c r="H139" s="181">
        <v>4905460</v>
      </c>
      <c r="I139" s="181"/>
      <c r="J139" s="184">
        <v>1564980</v>
      </c>
      <c r="K139" s="181">
        <v>6452699</v>
      </c>
      <c r="L139" s="184">
        <v>5266390</v>
      </c>
      <c r="M139" s="181">
        <v>6056147</v>
      </c>
      <c r="N139" s="184">
        <v>5265378</v>
      </c>
      <c r="O139" s="181">
        <v>3260574</v>
      </c>
      <c r="P139" s="184">
        <v>139728</v>
      </c>
      <c r="Q139" s="181"/>
      <c r="R139" s="181"/>
      <c r="S139" s="181"/>
      <c r="T139" s="304">
        <v>7420560</v>
      </c>
      <c r="U139" s="304">
        <v>882999</v>
      </c>
      <c r="V139" s="297"/>
      <c r="X139" s="181">
        <v>25391800</v>
      </c>
    </row>
    <row r="140" spans="1:24" ht="28.5" customHeight="1" x14ac:dyDescent="0.3">
      <c r="A140" s="185">
        <v>45160</v>
      </c>
      <c r="B140" s="181">
        <v>1612482</v>
      </c>
      <c r="C140" s="184">
        <v>485392</v>
      </c>
      <c r="D140" s="181">
        <v>4727830</v>
      </c>
      <c r="E140" s="184">
        <v>2214202</v>
      </c>
      <c r="F140" s="263"/>
      <c r="G140" s="184">
        <v>510246</v>
      </c>
      <c r="H140" s="181">
        <v>4970320</v>
      </c>
      <c r="I140" s="181"/>
      <c r="J140" s="184">
        <v>1670547</v>
      </c>
      <c r="K140" s="181">
        <v>6532760</v>
      </c>
      <c r="L140" s="184">
        <v>5647760</v>
      </c>
      <c r="M140" s="181">
        <v>6242348</v>
      </c>
      <c r="N140" s="184">
        <v>5372288</v>
      </c>
      <c r="O140" s="181">
        <v>3419070</v>
      </c>
      <c r="P140" s="184">
        <v>164179</v>
      </c>
      <c r="Q140" s="181"/>
      <c r="R140" s="181"/>
      <c r="S140" s="181"/>
      <c r="T140" s="304">
        <v>7531346</v>
      </c>
      <c r="U140" s="304">
        <v>996452</v>
      </c>
      <c r="V140" s="297"/>
      <c r="X140" s="181">
        <v>26715800</v>
      </c>
    </row>
    <row r="141" spans="1:24" ht="28.5" customHeight="1" x14ac:dyDescent="0.3">
      <c r="A141" s="185">
        <v>45167</v>
      </c>
      <c r="B141" s="181">
        <v>1771061</v>
      </c>
      <c r="C141" s="184">
        <v>527883</v>
      </c>
      <c r="D141" s="181">
        <v>4751910</v>
      </c>
      <c r="E141" s="184">
        <v>2240165</v>
      </c>
      <c r="F141" s="181"/>
      <c r="G141" s="184">
        <v>521086</v>
      </c>
      <c r="H141" s="181">
        <v>5009840</v>
      </c>
      <c r="I141" s="181"/>
      <c r="J141" s="184">
        <v>1707934</v>
      </c>
      <c r="K141" s="181">
        <v>6607898</v>
      </c>
      <c r="L141" s="184">
        <v>5833196</v>
      </c>
      <c r="M141" s="181">
        <v>6330918</v>
      </c>
      <c r="N141" s="184">
        <v>5422510</v>
      </c>
      <c r="O141" s="181">
        <v>3595100</v>
      </c>
      <c r="P141" s="184">
        <v>180977</v>
      </c>
      <c r="Q141" s="181"/>
      <c r="R141" s="181"/>
      <c r="S141" s="181"/>
      <c r="T141" s="304">
        <v>7603950</v>
      </c>
      <c r="U141" s="304">
        <v>1156206</v>
      </c>
      <c r="V141" s="297"/>
      <c r="X141" s="181">
        <v>27484100</v>
      </c>
    </row>
    <row r="142" spans="1:24" ht="28.5" customHeight="1" x14ac:dyDescent="0.3">
      <c r="A142" s="185">
        <v>45174</v>
      </c>
      <c r="B142" s="181">
        <v>1933640</v>
      </c>
      <c r="C142" s="184">
        <v>539914</v>
      </c>
      <c r="D142" s="181">
        <v>4773840</v>
      </c>
      <c r="E142" s="184">
        <v>2268705</v>
      </c>
      <c r="F142" s="181"/>
      <c r="G142" s="184">
        <v>528086</v>
      </c>
      <c r="H142" s="183">
        <v>5048700</v>
      </c>
      <c r="I142" s="183"/>
      <c r="J142" s="184">
        <v>1750281</v>
      </c>
      <c r="K142" s="181">
        <v>6651229</v>
      </c>
      <c r="L142" s="184">
        <v>6018170</v>
      </c>
      <c r="M142" s="181">
        <v>6422042</v>
      </c>
      <c r="N142" s="184">
        <v>5474678</v>
      </c>
      <c r="O142" s="181">
        <v>3776740</v>
      </c>
      <c r="P142" s="184">
        <v>195667</v>
      </c>
      <c r="Q142" s="181"/>
      <c r="R142" s="181"/>
      <c r="S142" s="181"/>
      <c r="T142" s="304">
        <v>7655480</v>
      </c>
      <c r="U142" s="304">
        <v>1237825</v>
      </c>
      <c r="V142" s="297"/>
      <c r="X142" s="181">
        <v>28232800</v>
      </c>
    </row>
    <row r="143" spans="1:24" ht="28.5" customHeight="1" x14ac:dyDescent="0.3">
      <c r="A143" s="185">
        <v>45181</v>
      </c>
      <c r="B143" s="181">
        <v>2100338</v>
      </c>
      <c r="C143" s="184">
        <v>555140</v>
      </c>
      <c r="D143" s="181">
        <v>4795690</v>
      </c>
      <c r="E143" s="184">
        <v>2294913</v>
      </c>
      <c r="F143" s="263"/>
      <c r="G143" s="184">
        <v>530944</v>
      </c>
      <c r="H143" s="181">
        <v>5083100</v>
      </c>
      <c r="I143" s="181"/>
      <c r="J143" s="184">
        <v>1790498</v>
      </c>
      <c r="K143" s="181">
        <v>6651229</v>
      </c>
      <c r="L143" s="184">
        <v>6210530</v>
      </c>
      <c r="M143" s="181">
        <v>6516781</v>
      </c>
      <c r="N143" s="184">
        <v>5528669</v>
      </c>
      <c r="O143" s="181">
        <v>3938262</v>
      </c>
      <c r="P143" s="184">
        <v>207594</v>
      </c>
      <c r="Q143" s="181"/>
      <c r="R143" s="181"/>
      <c r="S143" s="181"/>
      <c r="T143" s="304">
        <v>7706800</v>
      </c>
      <c r="U143" s="304">
        <v>1320410</v>
      </c>
      <c r="V143" s="297"/>
      <c r="X143" s="269">
        <v>28977100</v>
      </c>
    </row>
    <row r="144" spans="1:24" ht="28.5" customHeight="1" x14ac:dyDescent="0.3">
      <c r="A144" s="185">
        <v>45188</v>
      </c>
      <c r="B144" s="181">
        <v>2262989</v>
      </c>
      <c r="C144" s="184">
        <v>571235</v>
      </c>
      <c r="D144" s="181">
        <v>4815440</v>
      </c>
      <c r="E144" s="184">
        <v>2359784</v>
      </c>
      <c r="F144" s="263"/>
      <c r="G144" s="184">
        <v>530944</v>
      </c>
      <c r="H144" s="181">
        <v>5114940</v>
      </c>
      <c r="I144" s="181"/>
      <c r="J144" s="184">
        <v>1812250</v>
      </c>
      <c r="K144" s="181">
        <v>6651229</v>
      </c>
      <c r="L144" s="184">
        <v>6396200</v>
      </c>
      <c r="M144" s="181">
        <v>6608847</v>
      </c>
      <c r="N144" s="184">
        <v>5532904</v>
      </c>
      <c r="O144" s="181">
        <v>4014663</v>
      </c>
      <c r="P144" s="184">
        <v>229476</v>
      </c>
      <c r="Q144" s="181"/>
      <c r="R144" s="181"/>
      <c r="S144" s="181"/>
      <c r="T144" s="304">
        <v>7759300</v>
      </c>
      <c r="U144" s="304">
        <v>1472329</v>
      </c>
      <c r="V144" s="297"/>
      <c r="X144" s="181">
        <v>29548400</v>
      </c>
    </row>
    <row r="145" spans="1:24" ht="28.5" customHeight="1" x14ac:dyDescent="0.3">
      <c r="A145" s="185">
        <v>45195</v>
      </c>
      <c r="B145" s="181">
        <v>2380585</v>
      </c>
      <c r="C145" s="184">
        <v>579374</v>
      </c>
      <c r="D145" s="181">
        <v>4830330</v>
      </c>
      <c r="E145" s="184">
        <v>2337192</v>
      </c>
      <c r="G145" s="184">
        <v>598622</v>
      </c>
      <c r="H145" s="181">
        <v>5140890</v>
      </c>
      <c r="I145" s="181"/>
      <c r="J145" s="184">
        <v>1812250</v>
      </c>
      <c r="K145" s="181">
        <v>6651229</v>
      </c>
      <c r="L145" s="184">
        <v>6471190</v>
      </c>
      <c r="M145" s="181">
        <v>6700990</v>
      </c>
      <c r="N145" s="184">
        <v>5626762</v>
      </c>
      <c r="O145" s="181">
        <v>4102532</v>
      </c>
      <c r="P145" s="184">
        <v>229802</v>
      </c>
      <c r="Q145" s="181"/>
      <c r="R145" s="181"/>
      <c r="S145" s="181"/>
      <c r="T145" s="304">
        <v>7815330</v>
      </c>
      <c r="U145" s="304">
        <v>1482235</v>
      </c>
      <c r="V145" s="297"/>
      <c r="X145" s="181">
        <v>29877100</v>
      </c>
    </row>
    <row r="146" spans="1:24" ht="28.5" customHeight="1" x14ac:dyDescent="0.3">
      <c r="A146" s="185">
        <v>45202</v>
      </c>
      <c r="B146" s="181">
        <v>2487721</v>
      </c>
      <c r="C146" s="184">
        <v>580269</v>
      </c>
      <c r="D146" s="181">
        <v>4848370</v>
      </c>
      <c r="E146" s="184">
        <v>2337192</v>
      </c>
      <c r="G146" s="184">
        <v>636099</v>
      </c>
      <c r="H146" s="181">
        <v>5172860</v>
      </c>
      <c r="I146" s="181"/>
      <c r="J146" s="184">
        <v>1812250</v>
      </c>
      <c r="K146" s="181">
        <v>6811798</v>
      </c>
      <c r="L146" s="184">
        <v>6471194</v>
      </c>
      <c r="M146" s="181">
        <v>6786687</v>
      </c>
      <c r="N146" s="184">
        <v>5667236</v>
      </c>
      <c r="O146" s="181">
        <v>4202183</v>
      </c>
      <c r="P146" s="184">
        <v>239356</v>
      </c>
      <c r="Q146" s="181"/>
      <c r="R146" s="181"/>
      <c r="S146" s="181"/>
      <c r="T146" s="304">
        <v>7875640</v>
      </c>
      <c r="U146" s="304">
        <v>1482235</v>
      </c>
      <c r="V146" s="297"/>
      <c r="X146" s="181">
        <v>30220100</v>
      </c>
    </row>
    <row r="147" spans="1:24" ht="28.5" customHeight="1" x14ac:dyDescent="0.3">
      <c r="A147" s="185">
        <v>45210</v>
      </c>
      <c r="B147" s="181">
        <v>2610119</v>
      </c>
      <c r="C147" s="184">
        <v>580269</v>
      </c>
      <c r="D147" s="181">
        <v>4864820</v>
      </c>
      <c r="E147" s="184">
        <v>2337192</v>
      </c>
      <c r="F147" s="181"/>
      <c r="G147" s="184">
        <v>661288</v>
      </c>
      <c r="H147" s="181">
        <v>5208010</v>
      </c>
      <c r="I147" s="181"/>
      <c r="J147" s="184">
        <v>1812250</v>
      </c>
      <c r="K147" s="181">
        <v>6999222</v>
      </c>
      <c r="L147" s="184">
        <v>6471194</v>
      </c>
      <c r="M147" s="181">
        <v>6883535</v>
      </c>
      <c r="N147" s="184">
        <v>5713354</v>
      </c>
      <c r="O147" s="181">
        <v>4310309</v>
      </c>
      <c r="P147" s="184">
        <v>248434</v>
      </c>
      <c r="Q147" s="181"/>
      <c r="R147" s="181"/>
      <c r="S147" s="181"/>
      <c r="T147" s="304">
        <v>7929150</v>
      </c>
      <c r="U147" s="304">
        <v>1653730</v>
      </c>
      <c r="V147" s="297"/>
      <c r="X147" s="181">
        <v>30520100</v>
      </c>
    </row>
    <row r="148" spans="1:24" ht="28.5" customHeight="1" x14ac:dyDescent="0.3">
      <c r="A148" s="185">
        <v>45211</v>
      </c>
      <c r="B148" s="181">
        <v>2610119</v>
      </c>
      <c r="C148" s="184">
        <v>580269</v>
      </c>
      <c r="D148" s="181">
        <v>4868300</v>
      </c>
      <c r="E148" s="184">
        <v>2337192</v>
      </c>
      <c r="F148" s="181"/>
      <c r="G148" s="184">
        <v>669183</v>
      </c>
      <c r="H148" s="181">
        <v>5215520</v>
      </c>
      <c r="I148" s="181"/>
      <c r="J148" s="184">
        <v>1812454</v>
      </c>
      <c r="K148" s="181">
        <v>7032069</v>
      </c>
      <c r="L148" s="184">
        <v>6471194</v>
      </c>
      <c r="M148" s="181">
        <v>6900815</v>
      </c>
      <c r="N148" s="184">
        <v>5722239</v>
      </c>
      <c r="O148" s="181">
        <v>4331415</v>
      </c>
      <c r="P148" s="184">
        <v>248434</v>
      </c>
      <c r="Q148" s="181"/>
      <c r="R148" s="181"/>
      <c r="S148" s="181"/>
      <c r="T148" s="304">
        <v>7936880</v>
      </c>
      <c r="U148" s="304">
        <v>1656098</v>
      </c>
      <c r="V148" s="297"/>
      <c r="X148" s="181">
        <v>30720100</v>
      </c>
    </row>
    <row r="149" spans="1:24" ht="28.5" customHeight="1" x14ac:dyDescent="0.3">
      <c r="A149" s="185">
        <v>45217</v>
      </c>
      <c r="B149" s="181">
        <v>2682809</v>
      </c>
      <c r="C149" s="184">
        <v>580269</v>
      </c>
      <c r="D149" s="181">
        <v>4883290</v>
      </c>
      <c r="E149" s="184">
        <v>2337192</v>
      </c>
      <c r="F149" s="181">
        <v>291098</v>
      </c>
      <c r="G149" s="184">
        <v>687039</v>
      </c>
      <c r="H149" s="181">
        <v>5256740</v>
      </c>
      <c r="I149" s="181"/>
      <c r="J149" s="184">
        <v>1849911</v>
      </c>
      <c r="K149" s="181">
        <v>7277868</v>
      </c>
      <c r="L149" s="184">
        <v>6471194</v>
      </c>
      <c r="M149" s="181">
        <v>6997622</v>
      </c>
      <c r="N149" s="184">
        <v>5767418</v>
      </c>
      <c r="O149" s="181">
        <v>4451966</v>
      </c>
      <c r="P149" s="184">
        <v>259277</v>
      </c>
      <c r="Q149" s="181"/>
      <c r="R149" s="181"/>
      <c r="S149" s="181"/>
      <c r="T149" s="304">
        <v>7979810</v>
      </c>
      <c r="U149" s="304">
        <v>1734858</v>
      </c>
      <c r="V149" s="297"/>
      <c r="X149" s="181">
        <v>30939600</v>
      </c>
    </row>
    <row r="150" spans="1:24" ht="28.5" customHeight="1" x14ac:dyDescent="0.3">
      <c r="A150" s="185">
        <v>45225</v>
      </c>
      <c r="B150" s="181">
        <v>2815892</v>
      </c>
      <c r="C150" s="184">
        <v>580329</v>
      </c>
      <c r="D150" s="181">
        <v>4903450</v>
      </c>
      <c r="E150" s="184">
        <v>2337192</v>
      </c>
      <c r="F150" s="181">
        <v>291098</v>
      </c>
      <c r="G150" s="184">
        <v>709306</v>
      </c>
      <c r="H150" s="181">
        <v>5263200</v>
      </c>
      <c r="I150" s="181"/>
      <c r="J150" s="184">
        <v>1883249</v>
      </c>
      <c r="K150" s="181">
        <v>7475568</v>
      </c>
      <c r="L150" s="184">
        <v>6508190</v>
      </c>
      <c r="M150" s="181">
        <v>7132084</v>
      </c>
      <c r="N150" s="184">
        <v>5832007</v>
      </c>
      <c r="O150" s="181">
        <v>4615581</v>
      </c>
      <c r="P150" s="184">
        <v>270995</v>
      </c>
      <c r="Q150" s="181"/>
      <c r="R150" s="181"/>
      <c r="S150" s="181"/>
      <c r="T150" s="304">
        <v>8039120</v>
      </c>
      <c r="U150" s="304">
        <v>1830966</v>
      </c>
      <c r="V150" s="297"/>
      <c r="X150" s="181">
        <v>31859500</v>
      </c>
    </row>
    <row r="151" spans="1:24" ht="28.5" customHeight="1" x14ac:dyDescent="0.3">
      <c r="A151" s="185">
        <v>45230</v>
      </c>
      <c r="B151" s="181">
        <v>2889700</v>
      </c>
      <c r="C151" s="184">
        <v>580411</v>
      </c>
      <c r="D151" s="181">
        <v>4914200</v>
      </c>
      <c r="E151" s="184">
        <v>2337192</v>
      </c>
      <c r="F151" s="181">
        <v>299060</v>
      </c>
      <c r="G151" s="184">
        <v>721090</v>
      </c>
      <c r="H151" s="181">
        <v>5284680</v>
      </c>
      <c r="I151" s="181"/>
      <c r="J151" s="184">
        <v>1901107</v>
      </c>
      <c r="K151" s="181">
        <v>7627450</v>
      </c>
      <c r="L151" s="184">
        <v>6673610</v>
      </c>
      <c r="M151" s="181">
        <v>7210070</v>
      </c>
      <c r="N151" s="184">
        <v>5869040</v>
      </c>
      <c r="O151" s="181">
        <v>4695870</v>
      </c>
      <c r="P151" s="184">
        <v>277052</v>
      </c>
      <c r="Q151" s="181"/>
      <c r="R151" s="181"/>
      <c r="S151" s="181"/>
      <c r="T151" s="304">
        <v>8078550</v>
      </c>
      <c r="U151" s="304">
        <v>1862830</v>
      </c>
      <c r="V151" s="297"/>
      <c r="X151" s="181">
        <v>32526450</v>
      </c>
    </row>
    <row r="152" spans="1:24" ht="28.5" customHeight="1" x14ac:dyDescent="0.3">
      <c r="A152" s="185">
        <v>45237</v>
      </c>
      <c r="B152" s="181">
        <v>2995151</v>
      </c>
      <c r="C152" s="184">
        <v>580450</v>
      </c>
      <c r="D152" s="181">
        <v>4930890</v>
      </c>
      <c r="E152" s="184">
        <v>2337190</v>
      </c>
      <c r="F152" s="181">
        <v>309240</v>
      </c>
      <c r="G152" s="184">
        <v>737471</v>
      </c>
      <c r="H152" s="181">
        <v>5313460</v>
      </c>
      <c r="I152" s="181"/>
      <c r="J152" s="184">
        <v>1911570</v>
      </c>
      <c r="K152" s="181">
        <v>7849320</v>
      </c>
      <c r="L152" s="184">
        <v>6908920</v>
      </c>
      <c r="M152" s="181">
        <v>7322010</v>
      </c>
      <c r="N152" s="184">
        <v>5922190</v>
      </c>
      <c r="O152" s="181">
        <v>4852190</v>
      </c>
      <c r="P152" s="184">
        <v>283890</v>
      </c>
      <c r="Q152" s="181"/>
      <c r="R152" s="181"/>
      <c r="S152" s="181"/>
      <c r="T152" s="304">
        <v>8135930</v>
      </c>
      <c r="U152" s="304">
        <v>1966110</v>
      </c>
      <c r="V152" s="297"/>
      <c r="X152" s="181">
        <v>33496200</v>
      </c>
    </row>
    <row r="153" spans="1:24" ht="28.5" customHeight="1" x14ac:dyDescent="0.3">
      <c r="A153" s="185">
        <v>45244</v>
      </c>
      <c r="B153" s="181">
        <v>3102175</v>
      </c>
      <c r="C153" s="184">
        <v>580464</v>
      </c>
      <c r="D153" s="181">
        <v>4947560</v>
      </c>
      <c r="E153" s="184">
        <v>2337191</v>
      </c>
      <c r="F153" s="181">
        <v>319217</v>
      </c>
      <c r="G153" s="184">
        <v>754751</v>
      </c>
      <c r="H153" s="181">
        <v>5348470</v>
      </c>
      <c r="I153" s="181"/>
      <c r="J153" s="184">
        <v>1911577</v>
      </c>
      <c r="K153" s="181">
        <v>8044088</v>
      </c>
      <c r="L153" s="184">
        <v>7143890</v>
      </c>
      <c r="M153" s="181">
        <v>7422694</v>
      </c>
      <c r="N153" s="184">
        <v>5968452</v>
      </c>
      <c r="O153" s="181">
        <v>4884314</v>
      </c>
      <c r="P153" s="184">
        <v>291172</v>
      </c>
      <c r="Q153" s="181"/>
      <c r="R153" s="181"/>
      <c r="S153" s="181"/>
      <c r="T153" s="304">
        <v>8196230</v>
      </c>
      <c r="U153" s="304">
        <v>2051450</v>
      </c>
      <c r="V153" s="297"/>
      <c r="X153" s="181">
        <v>34391850</v>
      </c>
    </row>
    <row r="154" spans="1:24" ht="28.5" customHeight="1" x14ac:dyDescent="0.3">
      <c r="A154" s="185">
        <v>45251</v>
      </c>
      <c r="B154" s="181">
        <v>3236094</v>
      </c>
      <c r="C154" s="184">
        <v>580478</v>
      </c>
      <c r="D154" s="181">
        <v>4963920</v>
      </c>
      <c r="E154" s="184">
        <v>2337192</v>
      </c>
      <c r="F154" s="181">
        <v>328537</v>
      </c>
      <c r="G154" s="184">
        <v>768065</v>
      </c>
      <c r="H154" s="181">
        <v>5393035</v>
      </c>
      <c r="I154" s="181"/>
      <c r="J154" s="184">
        <v>1935659</v>
      </c>
      <c r="K154" s="181">
        <v>8268375</v>
      </c>
      <c r="L154" s="184">
        <v>7346669</v>
      </c>
      <c r="M154" s="181">
        <v>7536420</v>
      </c>
      <c r="N154" s="184">
        <v>6034637</v>
      </c>
      <c r="O154" s="181">
        <v>5122553</v>
      </c>
      <c r="P154" s="184">
        <v>297244</v>
      </c>
      <c r="Q154" s="181"/>
      <c r="R154" s="181"/>
      <c r="S154" s="181"/>
      <c r="T154" s="304">
        <v>8256330</v>
      </c>
      <c r="U154" s="304">
        <v>2082341</v>
      </c>
      <c r="V154" s="297"/>
      <c r="X154" s="181">
        <v>35287500</v>
      </c>
    </row>
    <row r="155" spans="1:24" ht="28.5" customHeight="1" x14ac:dyDescent="0.3">
      <c r="A155" s="185">
        <v>45258</v>
      </c>
      <c r="B155" s="181">
        <v>3437893</v>
      </c>
      <c r="C155" s="184">
        <v>580478</v>
      </c>
      <c r="D155" s="181">
        <v>4983600</v>
      </c>
      <c r="E155" s="184">
        <v>2337192</v>
      </c>
      <c r="F155" s="181">
        <v>337696</v>
      </c>
      <c r="G155" s="184">
        <v>783892</v>
      </c>
      <c r="H155" s="181">
        <v>5435690</v>
      </c>
      <c r="I155" s="181"/>
      <c r="J155" s="184">
        <v>1972432</v>
      </c>
      <c r="K155" s="181">
        <v>8497466</v>
      </c>
      <c r="L155" s="184">
        <v>7585420</v>
      </c>
      <c r="M155" s="181">
        <v>7652021</v>
      </c>
      <c r="N155" s="184">
        <v>6056892</v>
      </c>
      <c r="O155" s="181">
        <v>5261249</v>
      </c>
      <c r="P155" s="184">
        <v>302149</v>
      </c>
      <c r="Q155" s="181"/>
      <c r="R155" s="181"/>
      <c r="S155" s="181"/>
      <c r="T155" s="304">
        <v>8317480</v>
      </c>
      <c r="U155" s="304">
        <v>2102542</v>
      </c>
      <c r="V155" s="297"/>
      <c r="X155" s="181">
        <v>36255700</v>
      </c>
    </row>
    <row r="156" spans="1:24" ht="28.5" customHeight="1" x14ac:dyDescent="0.3">
      <c r="A156" s="185">
        <v>45265</v>
      </c>
      <c r="B156" s="181">
        <v>3468724</v>
      </c>
      <c r="C156" s="184">
        <v>624553</v>
      </c>
      <c r="D156" s="181">
        <v>5001910</v>
      </c>
      <c r="E156" s="184">
        <v>2337192</v>
      </c>
      <c r="F156" s="181">
        <v>359862</v>
      </c>
      <c r="G156" s="184">
        <v>779928</v>
      </c>
      <c r="H156" s="181">
        <v>5477010</v>
      </c>
      <c r="I156" s="181"/>
      <c r="J156" s="184">
        <v>2003108</v>
      </c>
      <c r="K156" s="181">
        <v>8727162</v>
      </c>
      <c r="L156" s="184">
        <v>7719160</v>
      </c>
      <c r="M156" s="181">
        <v>7767145</v>
      </c>
      <c r="N156" s="184">
        <v>6056892</v>
      </c>
      <c r="O156" s="181">
        <v>5391631</v>
      </c>
      <c r="P156" s="184">
        <v>307313</v>
      </c>
      <c r="Q156" s="181"/>
      <c r="R156" s="181"/>
      <c r="S156" s="181"/>
      <c r="T156" s="304">
        <v>8378470</v>
      </c>
      <c r="U156" s="304">
        <v>2124795</v>
      </c>
      <c r="V156" s="297"/>
      <c r="X156" s="181">
        <v>37150500</v>
      </c>
    </row>
    <row r="157" spans="1:24" ht="28.5" customHeight="1" x14ac:dyDescent="0.3">
      <c r="A157" s="185">
        <v>45272</v>
      </c>
      <c r="B157" s="181">
        <v>3539502</v>
      </c>
      <c r="C157" s="184">
        <v>647461</v>
      </c>
      <c r="D157" s="181">
        <v>5033010</v>
      </c>
      <c r="E157" s="184">
        <v>2337102</v>
      </c>
      <c r="F157" s="181">
        <v>386619</v>
      </c>
      <c r="G157" s="184">
        <v>814259</v>
      </c>
      <c r="H157" s="181">
        <v>5516890</v>
      </c>
      <c r="I157" s="181"/>
      <c r="J157" s="184">
        <v>2013602</v>
      </c>
      <c r="K157" s="181">
        <v>8958914</v>
      </c>
      <c r="L157" s="184">
        <v>7893550</v>
      </c>
      <c r="M157" s="181">
        <v>7879586</v>
      </c>
      <c r="N157" s="184">
        <v>6056892</v>
      </c>
      <c r="O157" s="181">
        <v>5511854</v>
      </c>
      <c r="P157" s="184">
        <v>312843</v>
      </c>
      <c r="Q157" s="181"/>
      <c r="R157" s="181"/>
      <c r="S157" s="181"/>
      <c r="T157" s="304">
        <v>8438380</v>
      </c>
      <c r="U157" s="304">
        <v>2147247</v>
      </c>
      <c r="V157" s="297"/>
      <c r="X157" s="181">
        <v>38088280</v>
      </c>
    </row>
    <row r="158" spans="1:24" ht="28.5" customHeight="1" x14ac:dyDescent="0.3">
      <c r="A158" s="185">
        <v>45279</v>
      </c>
      <c r="B158" s="181">
        <v>3680403</v>
      </c>
      <c r="C158" s="184">
        <v>661329</v>
      </c>
      <c r="D158" s="181">
        <v>5052250</v>
      </c>
      <c r="E158" s="184">
        <v>2337102</v>
      </c>
      <c r="F158" s="181">
        <v>410632</v>
      </c>
      <c r="G158" s="184">
        <v>826672</v>
      </c>
      <c r="H158" s="181">
        <v>5557870</v>
      </c>
      <c r="I158" s="181"/>
      <c r="J158" s="184">
        <v>2056822</v>
      </c>
      <c r="K158" s="181">
        <v>9172365</v>
      </c>
      <c r="L158" s="184">
        <v>8159874</v>
      </c>
      <c r="M158" s="181">
        <v>7992079</v>
      </c>
      <c r="N158" s="184">
        <v>6056892</v>
      </c>
      <c r="O158" s="181">
        <v>5628727</v>
      </c>
      <c r="P158" s="184">
        <v>317021</v>
      </c>
      <c r="Q158" s="181"/>
      <c r="R158" s="181"/>
      <c r="S158" s="181"/>
      <c r="T158" s="304">
        <v>8498330</v>
      </c>
      <c r="U158" s="304">
        <v>2170600</v>
      </c>
      <c r="V158" s="297"/>
      <c r="X158" s="181">
        <v>38956700</v>
      </c>
    </row>
    <row r="159" spans="1:24" ht="28.5" customHeight="1" x14ac:dyDescent="0.3">
      <c r="A159" s="185">
        <v>45286</v>
      </c>
      <c r="B159" s="181">
        <v>3826272</v>
      </c>
      <c r="C159" s="184">
        <v>673327</v>
      </c>
      <c r="D159" s="181">
        <v>5052250</v>
      </c>
      <c r="E159" s="184">
        <v>2437263</v>
      </c>
      <c r="F159" s="181">
        <v>431945</v>
      </c>
      <c r="G159" s="184">
        <v>842462</v>
      </c>
      <c r="H159" s="181">
        <v>5597150</v>
      </c>
      <c r="I159" s="181"/>
      <c r="J159" s="184">
        <v>2079118</v>
      </c>
      <c r="K159" s="183">
        <v>9379147</v>
      </c>
      <c r="L159" s="184">
        <v>8339614</v>
      </c>
      <c r="M159" s="181">
        <v>8103517</v>
      </c>
      <c r="N159" s="184">
        <v>605689</v>
      </c>
      <c r="O159" s="181">
        <v>5739884</v>
      </c>
      <c r="P159" s="184">
        <v>322144</v>
      </c>
      <c r="Q159" s="181"/>
      <c r="R159" s="181"/>
      <c r="S159" s="181"/>
      <c r="T159" s="304">
        <v>8560330</v>
      </c>
      <c r="U159" s="304">
        <v>2194514</v>
      </c>
      <c r="V159" s="297"/>
      <c r="X159" s="181">
        <v>39915000</v>
      </c>
    </row>
    <row r="160" spans="1:24" ht="28.5" customHeight="1" x14ac:dyDescent="0.3">
      <c r="A160" s="185">
        <v>45294</v>
      </c>
      <c r="B160" s="181">
        <v>3998182</v>
      </c>
      <c r="C160" s="184">
        <v>688762</v>
      </c>
      <c r="D160" s="181">
        <v>5052240</v>
      </c>
      <c r="E160" s="184">
        <v>2463356</v>
      </c>
      <c r="F160" s="181">
        <v>456674</v>
      </c>
      <c r="G160" s="184">
        <v>861057</v>
      </c>
      <c r="H160" s="181">
        <v>5643370</v>
      </c>
      <c r="I160" s="181"/>
      <c r="J160" s="184">
        <v>2103417</v>
      </c>
      <c r="K160" s="181">
        <v>9651363</v>
      </c>
      <c r="L160" s="184">
        <v>545959</v>
      </c>
      <c r="M160" s="181">
        <v>8234465</v>
      </c>
      <c r="N160" s="184">
        <v>605689</v>
      </c>
      <c r="O160" s="181">
        <v>5863867</v>
      </c>
      <c r="P160" s="184">
        <v>329684</v>
      </c>
      <c r="Q160" s="181"/>
      <c r="R160" s="181"/>
      <c r="S160" s="181"/>
      <c r="T160" s="304">
        <v>8631570</v>
      </c>
      <c r="U160" s="304">
        <v>2222239</v>
      </c>
      <c r="V160" s="297"/>
      <c r="X160" s="181">
        <v>40911100</v>
      </c>
    </row>
    <row r="161" spans="1:26" ht="28.5" customHeight="1" x14ac:dyDescent="0.3">
      <c r="A161" s="185">
        <v>45300</v>
      </c>
      <c r="B161" s="181">
        <v>4124087</v>
      </c>
      <c r="C161" s="184">
        <v>697730</v>
      </c>
      <c r="D161" s="181">
        <v>5052240</v>
      </c>
      <c r="E161" s="184">
        <v>2478185</v>
      </c>
      <c r="F161" s="181">
        <v>475422</v>
      </c>
      <c r="G161" s="184">
        <v>868990</v>
      </c>
      <c r="H161" s="181">
        <v>5678610</v>
      </c>
      <c r="I161" s="181"/>
      <c r="J161" s="184">
        <v>2120833</v>
      </c>
      <c r="K161" s="181">
        <v>9842407</v>
      </c>
      <c r="L161" s="184">
        <v>549202</v>
      </c>
      <c r="M161" s="181">
        <v>8331183</v>
      </c>
      <c r="N161" s="184">
        <v>615226</v>
      </c>
      <c r="O161" s="181">
        <v>5949331</v>
      </c>
      <c r="P161" s="184">
        <v>336237</v>
      </c>
      <c r="Q161" s="181"/>
      <c r="R161" s="181"/>
      <c r="S161" s="181"/>
      <c r="T161" s="304">
        <v>8682470</v>
      </c>
      <c r="U161" s="304">
        <v>2243671</v>
      </c>
      <c r="V161" s="297"/>
      <c r="X161" s="181">
        <v>41592500</v>
      </c>
      <c r="Z161" s="179">
        <v>3</v>
      </c>
    </row>
    <row r="162" spans="1:26" ht="28.5" customHeight="1" x14ac:dyDescent="0.3">
      <c r="A162" s="185">
        <v>45314</v>
      </c>
      <c r="B162" s="181">
        <v>4172299</v>
      </c>
      <c r="C162" s="184">
        <v>701423</v>
      </c>
      <c r="D162" s="181">
        <v>5052250</v>
      </c>
      <c r="E162" s="184">
        <v>2487566</v>
      </c>
      <c r="F162" s="181">
        <v>481603</v>
      </c>
      <c r="G162" s="184">
        <v>877027</v>
      </c>
      <c r="H162" s="181">
        <v>5688940</v>
      </c>
      <c r="I162" s="181"/>
      <c r="J162" s="184">
        <v>2129969</v>
      </c>
      <c r="K162" s="181">
        <v>9894418</v>
      </c>
      <c r="L162" s="184">
        <v>549204</v>
      </c>
      <c r="M162" s="181">
        <v>8359516</v>
      </c>
      <c r="N162" s="184">
        <v>618122</v>
      </c>
      <c r="O162" s="181">
        <v>5975691</v>
      </c>
      <c r="P162" s="184">
        <v>338145</v>
      </c>
      <c r="Q162" s="181"/>
      <c r="R162" s="181"/>
      <c r="S162" s="181"/>
      <c r="T162" s="304">
        <v>8696300</v>
      </c>
      <c r="U162" s="304">
        <v>2259593</v>
      </c>
      <c r="V162" s="297"/>
      <c r="X162" s="181">
        <v>41714200</v>
      </c>
    </row>
    <row r="163" spans="1:26" ht="28.5" customHeight="1" x14ac:dyDescent="0.3">
      <c r="A163" s="185">
        <v>45322</v>
      </c>
      <c r="B163" s="181">
        <v>4434115</v>
      </c>
      <c r="C163" s="184">
        <v>701423</v>
      </c>
      <c r="D163" s="181">
        <v>5052250</v>
      </c>
      <c r="E163" s="184">
        <v>2487566</v>
      </c>
      <c r="F163" s="181">
        <v>532607</v>
      </c>
      <c r="G163" s="184">
        <v>878991</v>
      </c>
      <c r="H163" s="181">
        <v>5765360</v>
      </c>
      <c r="I163" s="181"/>
      <c r="J163" s="184">
        <v>2175523</v>
      </c>
      <c r="K163" s="183">
        <f>(K162+K164)/2</f>
        <v>9903919.5</v>
      </c>
      <c r="L163" s="184">
        <v>549509</v>
      </c>
      <c r="M163" s="181">
        <v>8561616</v>
      </c>
      <c r="N163" s="184">
        <v>639978</v>
      </c>
      <c r="O163" s="181">
        <v>6182093</v>
      </c>
      <c r="P163" s="184">
        <v>338145</v>
      </c>
      <c r="Q163" s="181"/>
      <c r="R163" s="181"/>
      <c r="S163" s="181"/>
      <c r="T163" s="304">
        <v>8696630</v>
      </c>
      <c r="U163" s="304">
        <v>2494080</v>
      </c>
      <c r="V163" s="297"/>
      <c r="W163" s="284"/>
      <c r="X163" s="181">
        <v>42001100</v>
      </c>
    </row>
    <row r="164" spans="1:26" ht="28.5" customHeight="1" x14ac:dyDescent="0.3">
      <c r="A164" s="185">
        <v>45329</v>
      </c>
      <c r="B164" s="181">
        <v>4590496</v>
      </c>
      <c r="C164" s="184">
        <v>701423</v>
      </c>
      <c r="D164" s="181">
        <v>5052250</v>
      </c>
      <c r="E164" s="184">
        <v>2492274</v>
      </c>
      <c r="F164" s="181">
        <v>563192</v>
      </c>
      <c r="G164" s="184">
        <v>878991</v>
      </c>
      <c r="H164" s="181">
        <v>5830000</v>
      </c>
      <c r="I164" s="181"/>
      <c r="J164" s="184">
        <v>2192384</v>
      </c>
      <c r="K164" s="181">
        <v>9913421</v>
      </c>
      <c r="L164" s="184">
        <v>549509</v>
      </c>
      <c r="M164" s="181">
        <v>8625317</v>
      </c>
      <c r="N164" s="184">
        <v>654026</v>
      </c>
      <c r="O164" s="181">
        <v>6303402</v>
      </c>
      <c r="P164" s="184">
        <v>338140</v>
      </c>
      <c r="Q164" s="181"/>
      <c r="R164" s="181"/>
      <c r="S164" s="181"/>
      <c r="T164" s="304">
        <v>8696630</v>
      </c>
      <c r="U164" s="304">
        <v>2632035</v>
      </c>
      <c r="V164" s="297"/>
      <c r="W164" s="284"/>
      <c r="X164" s="181">
        <v>42001100</v>
      </c>
    </row>
    <row r="165" spans="1:26" ht="28.5" customHeight="1" x14ac:dyDescent="0.3">
      <c r="A165" s="185">
        <v>45335</v>
      </c>
      <c r="B165" s="181">
        <v>4703106</v>
      </c>
      <c r="C165" s="184">
        <v>701423</v>
      </c>
      <c r="D165" s="181">
        <v>5052250</v>
      </c>
      <c r="E165" s="184">
        <v>2492274</v>
      </c>
      <c r="F165" s="181">
        <v>587969</v>
      </c>
      <c r="G165" s="184">
        <v>878991</v>
      </c>
      <c r="H165" s="181">
        <v>5847750</v>
      </c>
      <c r="I165" s="181"/>
      <c r="J165" s="184">
        <v>2206536</v>
      </c>
      <c r="K165" s="181">
        <v>34572</v>
      </c>
      <c r="L165" s="184">
        <v>587969</v>
      </c>
      <c r="M165" s="181">
        <v>8625317</v>
      </c>
      <c r="N165" s="184">
        <v>664280</v>
      </c>
      <c r="O165" s="181">
        <v>6383760</v>
      </c>
      <c r="P165" s="184">
        <v>394941</v>
      </c>
      <c r="Q165" s="181"/>
      <c r="R165" s="181"/>
      <c r="S165" s="181"/>
      <c r="T165" s="304">
        <v>8696300</v>
      </c>
      <c r="U165" s="304">
        <v>2731918</v>
      </c>
      <c r="V165" s="297"/>
      <c r="W165" s="284"/>
      <c r="X165" s="181">
        <v>42001100</v>
      </c>
    </row>
    <row r="166" spans="1:26" ht="28.5" customHeight="1" x14ac:dyDescent="0.3">
      <c r="A166" s="185">
        <v>45343</v>
      </c>
      <c r="B166" s="181">
        <v>4854749</v>
      </c>
      <c r="C166" s="184">
        <v>701423</v>
      </c>
      <c r="D166" s="181">
        <v>5052260</v>
      </c>
      <c r="E166" s="181">
        <v>2492274</v>
      </c>
      <c r="F166" s="184">
        <v>621556</v>
      </c>
      <c r="G166" s="184">
        <v>878991</v>
      </c>
      <c r="H166" s="181">
        <v>5888540</v>
      </c>
      <c r="I166" s="181"/>
      <c r="J166" s="184">
        <v>2229533</v>
      </c>
      <c r="K166" s="181">
        <v>288228</v>
      </c>
      <c r="L166" s="184">
        <v>549509</v>
      </c>
      <c r="M166" s="181">
        <v>8625317</v>
      </c>
      <c r="N166" s="184">
        <v>678034</v>
      </c>
      <c r="O166" s="181">
        <v>6495071</v>
      </c>
      <c r="P166" s="184">
        <v>420246</v>
      </c>
      <c r="Q166" s="181">
        <v>0</v>
      </c>
      <c r="R166" s="181"/>
      <c r="S166" s="181">
        <v>0</v>
      </c>
      <c r="T166" s="304">
        <v>8696300</v>
      </c>
      <c r="U166" s="304">
        <v>2866307</v>
      </c>
      <c r="V166" s="297"/>
      <c r="W166" s="284"/>
      <c r="X166" s="181">
        <v>42001100</v>
      </c>
    </row>
    <row r="167" spans="1:26" ht="28.5" customHeight="1" x14ac:dyDescent="0.3">
      <c r="A167" s="185">
        <v>45349</v>
      </c>
      <c r="B167" s="181">
        <v>4966851</v>
      </c>
      <c r="C167" s="184">
        <v>701423</v>
      </c>
      <c r="D167" s="181">
        <v>5101970</v>
      </c>
      <c r="E167" s="184">
        <v>2559869</v>
      </c>
      <c r="F167" s="181">
        <v>637210</v>
      </c>
      <c r="G167" s="184">
        <v>878991</v>
      </c>
      <c r="H167" s="181">
        <v>5917060</v>
      </c>
      <c r="J167" s="181">
        <v>2246234</v>
      </c>
      <c r="K167" s="184">
        <v>298447</v>
      </c>
      <c r="L167" s="181">
        <v>549500</v>
      </c>
      <c r="M167" s="181">
        <v>8625317</v>
      </c>
      <c r="N167" s="184">
        <v>688137</v>
      </c>
      <c r="O167" s="181">
        <v>6586382</v>
      </c>
      <c r="P167" s="184">
        <v>433995</v>
      </c>
      <c r="Q167" s="181">
        <v>66032</v>
      </c>
      <c r="R167" s="181"/>
      <c r="S167" s="181">
        <v>62218</v>
      </c>
      <c r="T167" s="304">
        <v>8733590</v>
      </c>
      <c r="U167" s="304">
        <v>2964606</v>
      </c>
      <c r="V167" s="297"/>
      <c r="W167" s="284"/>
      <c r="X167" s="181">
        <v>43063300</v>
      </c>
    </row>
    <row r="168" spans="1:26" ht="28.5" customHeight="1" x14ac:dyDescent="0.3">
      <c r="A168" s="185">
        <v>45355</v>
      </c>
      <c r="B168" s="181">
        <v>5098101</v>
      </c>
      <c r="C168" s="184">
        <v>758454</v>
      </c>
      <c r="D168" s="181">
        <v>5126990</v>
      </c>
      <c r="E168" s="184">
        <v>2588026</v>
      </c>
      <c r="F168" s="181">
        <v>664673</v>
      </c>
      <c r="G168" s="184">
        <v>878991</v>
      </c>
      <c r="H168" s="181">
        <v>5946820</v>
      </c>
      <c r="J168" s="181">
        <v>2268356</v>
      </c>
      <c r="K168" s="184">
        <v>464183</v>
      </c>
      <c r="L168" s="181">
        <v>549509</v>
      </c>
      <c r="M168" s="181">
        <v>8728093</v>
      </c>
      <c r="N168" s="184">
        <v>700091</v>
      </c>
      <c r="O168" s="181">
        <v>6686189</v>
      </c>
      <c r="P168" s="184">
        <v>449365</v>
      </c>
      <c r="Q168" s="183">
        <v>100768</v>
      </c>
      <c r="R168" s="181"/>
      <c r="S168" s="183">
        <v>122303</v>
      </c>
      <c r="T168" s="304">
        <v>8793510</v>
      </c>
      <c r="U168" s="304">
        <v>3075559</v>
      </c>
      <c r="V168" s="297"/>
      <c r="W168" s="284"/>
      <c r="X168" s="181">
        <v>43696300</v>
      </c>
    </row>
    <row r="169" spans="1:26" ht="28.5" customHeight="1" x14ac:dyDescent="0.3">
      <c r="A169" s="185">
        <v>45363</v>
      </c>
      <c r="B169" s="181">
        <v>5176545</v>
      </c>
      <c r="C169" s="184">
        <v>795378</v>
      </c>
      <c r="D169" s="181">
        <v>5148620</v>
      </c>
      <c r="E169" s="184">
        <v>2609060</v>
      </c>
      <c r="F169" s="181">
        <v>674105</v>
      </c>
      <c r="G169" s="184">
        <v>878991</v>
      </c>
      <c r="H169" s="181">
        <v>5951480</v>
      </c>
      <c r="J169" s="181">
        <v>2285705</v>
      </c>
      <c r="K169" s="184">
        <v>464183</v>
      </c>
      <c r="L169" s="181">
        <v>549511</v>
      </c>
      <c r="M169" s="181">
        <v>8808930</v>
      </c>
      <c r="N169" s="184">
        <v>707623</v>
      </c>
      <c r="O169" s="181">
        <v>6781092</v>
      </c>
      <c r="P169" s="184">
        <v>463904</v>
      </c>
      <c r="R169" s="181"/>
      <c r="S169" s="181"/>
      <c r="T169" s="304">
        <v>8836480</v>
      </c>
      <c r="U169" s="304">
        <v>3147179</v>
      </c>
      <c r="V169" s="297"/>
      <c r="W169" s="284"/>
      <c r="X169" s="181">
        <v>43762800</v>
      </c>
    </row>
    <row r="170" spans="1:26" ht="28.5" customHeight="1" x14ac:dyDescent="0.3">
      <c r="A170" s="185">
        <v>45369</v>
      </c>
      <c r="B170" s="181">
        <v>5275409</v>
      </c>
      <c r="C170" s="184">
        <v>810718</v>
      </c>
      <c r="D170" s="181">
        <v>5148670</v>
      </c>
      <c r="E170" s="184">
        <v>2627610</v>
      </c>
      <c r="F170" s="181">
        <v>687986</v>
      </c>
      <c r="G170" s="184">
        <v>878991</v>
      </c>
      <c r="H170" s="181">
        <v>5951480</v>
      </c>
      <c r="I170" s="181"/>
      <c r="J170" s="184">
        <v>2305192</v>
      </c>
      <c r="K170" s="184">
        <v>464183</v>
      </c>
      <c r="L170" s="184">
        <v>646668</v>
      </c>
      <c r="M170" s="181">
        <v>8979150</v>
      </c>
      <c r="N170" s="184">
        <v>715051</v>
      </c>
      <c r="O170" s="181">
        <v>6781158</v>
      </c>
      <c r="P170" s="184">
        <v>485129</v>
      </c>
      <c r="Q170" s="181">
        <v>209057</v>
      </c>
      <c r="R170" s="181"/>
      <c r="S170" s="181">
        <v>141655</v>
      </c>
      <c r="T170" s="304">
        <v>8892730</v>
      </c>
      <c r="U170" s="304">
        <v>3266303</v>
      </c>
      <c r="V170" s="304"/>
      <c r="W170" s="285"/>
      <c r="X170" s="181"/>
    </row>
    <row r="171" spans="1:26" ht="28.5" customHeight="1" x14ac:dyDescent="0.3">
      <c r="A171" s="185">
        <v>45377</v>
      </c>
      <c r="B171" s="181">
        <v>5393533</v>
      </c>
      <c r="C171" s="184">
        <v>810718</v>
      </c>
      <c r="D171" s="181">
        <v>5186590</v>
      </c>
      <c r="E171" s="184">
        <v>2644515</v>
      </c>
      <c r="F171" s="181">
        <v>711632</v>
      </c>
      <c r="G171" s="184">
        <v>878991</v>
      </c>
      <c r="H171" s="181">
        <v>5951480</v>
      </c>
      <c r="I171" s="181"/>
      <c r="J171" s="184">
        <v>2326780</v>
      </c>
      <c r="K171" s="181">
        <v>496829</v>
      </c>
      <c r="L171" s="184">
        <v>646668</v>
      </c>
      <c r="M171" s="181">
        <v>8979132</v>
      </c>
      <c r="N171" s="184">
        <v>725402</v>
      </c>
      <c r="O171" s="181">
        <v>6781158</v>
      </c>
      <c r="P171" s="184">
        <v>495667</v>
      </c>
      <c r="Q171" s="181">
        <v>285530</v>
      </c>
      <c r="R171" s="181"/>
      <c r="S171" s="181">
        <v>153889</v>
      </c>
      <c r="T171" s="304">
        <v>8899540</v>
      </c>
      <c r="U171" s="304">
        <v>3387843</v>
      </c>
      <c r="V171" s="311"/>
      <c r="W171" s="285"/>
      <c r="X171" s="181"/>
    </row>
    <row r="172" spans="1:26" ht="28.5" customHeight="1" x14ac:dyDescent="0.3">
      <c r="A172" s="185">
        <v>45384</v>
      </c>
      <c r="B172" s="181">
        <v>5527457</v>
      </c>
      <c r="C172" s="184">
        <v>810718</v>
      </c>
      <c r="D172" s="181">
        <v>5211446</v>
      </c>
      <c r="E172" s="184">
        <v>2662778</v>
      </c>
      <c r="F172" s="181">
        <v>737593</v>
      </c>
      <c r="G172" s="184">
        <v>878991</v>
      </c>
      <c r="H172" s="181">
        <v>5951480</v>
      </c>
      <c r="I172" s="181"/>
      <c r="J172" s="184">
        <v>2361753</v>
      </c>
      <c r="K172" s="181">
        <v>729592</v>
      </c>
      <c r="L172" s="184">
        <v>646686</v>
      </c>
      <c r="M172" s="181">
        <v>9092533</v>
      </c>
      <c r="N172" s="184">
        <v>737356</v>
      </c>
      <c r="O172" s="181">
        <v>6817785</v>
      </c>
      <c r="P172" s="184">
        <v>509545</v>
      </c>
      <c r="Q172" s="181">
        <v>366240</v>
      </c>
      <c r="R172" s="181"/>
      <c r="S172" s="181">
        <v>170353</v>
      </c>
      <c r="T172" s="304">
        <v>9006890</v>
      </c>
      <c r="U172" s="304">
        <v>3503975</v>
      </c>
      <c r="V172" s="312"/>
      <c r="W172" s="285"/>
    </row>
    <row r="173" spans="1:26" ht="28.5" customHeight="1" x14ac:dyDescent="0.3">
      <c r="A173" s="185">
        <v>45391</v>
      </c>
      <c r="B173" s="181">
        <v>5652995</v>
      </c>
      <c r="C173" s="184">
        <v>810718</v>
      </c>
      <c r="D173" s="181">
        <v>5228580</v>
      </c>
      <c r="E173" s="184">
        <v>2680105</v>
      </c>
      <c r="F173" s="181">
        <v>762601</v>
      </c>
      <c r="G173" s="184">
        <v>878991</v>
      </c>
      <c r="H173" s="181">
        <v>5951480</v>
      </c>
      <c r="I173" s="181"/>
      <c r="J173" s="184">
        <v>2398260</v>
      </c>
      <c r="K173" s="181">
        <v>954794</v>
      </c>
      <c r="L173" s="184">
        <v>664502</v>
      </c>
      <c r="M173" s="181">
        <v>9176190</v>
      </c>
      <c r="N173" s="184">
        <v>746150</v>
      </c>
      <c r="O173" s="181">
        <v>6658305</v>
      </c>
      <c r="P173" s="184">
        <v>523267</v>
      </c>
      <c r="Q173" s="181">
        <v>376439</v>
      </c>
      <c r="R173" s="181"/>
      <c r="S173" s="181">
        <v>188859</v>
      </c>
      <c r="T173" s="304">
        <v>9064360</v>
      </c>
      <c r="U173" s="304">
        <v>3619921</v>
      </c>
      <c r="V173" s="312"/>
      <c r="W173" s="285"/>
      <c r="X173" s="181"/>
    </row>
    <row r="174" spans="1:26" ht="28.5" customHeight="1" x14ac:dyDescent="0.3">
      <c r="A174" s="185">
        <v>45398</v>
      </c>
      <c r="B174" s="181">
        <v>5780405</v>
      </c>
      <c r="C174" s="184">
        <v>810718</v>
      </c>
      <c r="D174" s="181">
        <v>5259900</v>
      </c>
      <c r="E174" s="184">
        <v>2697140</v>
      </c>
      <c r="F174" s="181">
        <v>787029</v>
      </c>
      <c r="G174" s="184">
        <v>878991</v>
      </c>
      <c r="H174" s="181">
        <v>5951480</v>
      </c>
      <c r="I174" s="181"/>
      <c r="J174" s="184">
        <v>2399453</v>
      </c>
      <c r="K174" s="181">
        <v>1171226</v>
      </c>
      <c r="L174" s="184">
        <v>2645023</v>
      </c>
      <c r="M174" s="181">
        <v>9287361</v>
      </c>
      <c r="N174" s="184">
        <v>757107</v>
      </c>
      <c r="O174" s="181">
        <v>6858306</v>
      </c>
      <c r="P174" s="184">
        <v>535973</v>
      </c>
      <c r="Q174" s="181">
        <v>376439</v>
      </c>
      <c r="R174" s="181"/>
      <c r="S174" s="181">
        <v>188859</v>
      </c>
      <c r="T174" s="304">
        <v>9072250</v>
      </c>
      <c r="U174" s="304">
        <v>3726517</v>
      </c>
      <c r="V174" s="311"/>
      <c r="W174" s="285"/>
      <c r="X174" s="181"/>
    </row>
    <row r="175" spans="1:26" ht="28.5" customHeight="1" x14ac:dyDescent="0.3">
      <c r="A175" s="185">
        <v>45405</v>
      </c>
      <c r="B175" s="181">
        <v>5910514</v>
      </c>
      <c r="C175" s="184">
        <v>810718</v>
      </c>
      <c r="D175" s="181">
        <v>5291030</v>
      </c>
      <c r="E175" s="184">
        <v>2711455</v>
      </c>
      <c r="F175" s="181">
        <v>807423</v>
      </c>
      <c r="G175" s="184">
        <v>878991</v>
      </c>
      <c r="H175" s="181">
        <v>5951480</v>
      </c>
      <c r="I175" s="181">
        <v>129057</v>
      </c>
      <c r="J175" s="184">
        <v>2399176</v>
      </c>
      <c r="K175" s="181">
        <v>1346051</v>
      </c>
      <c r="L175" s="184">
        <v>2645023</v>
      </c>
      <c r="M175" s="181">
        <v>9386072</v>
      </c>
      <c r="N175" s="184">
        <v>764928</v>
      </c>
      <c r="O175" s="181">
        <v>6858300</v>
      </c>
      <c r="P175" s="184">
        <v>543152</v>
      </c>
      <c r="Q175" s="181">
        <v>438421</v>
      </c>
      <c r="R175" s="181">
        <v>58680</v>
      </c>
      <c r="S175" s="181">
        <v>240853</v>
      </c>
      <c r="T175" s="304">
        <v>9072250</v>
      </c>
      <c r="U175" s="304">
        <v>3824869</v>
      </c>
      <c r="V175" s="311"/>
      <c r="W175" s="285"/>
      <c r="X175" s="181"/>
    </row>
    <row r="176" spans="1:26" ht="28.5" customHeight="1" x14ac:dyDescent="0.3">
      <c r="A176" s="185">
        <v>45412</v>
      </c>
      <c r="B176" s="181">
        <v>6044145</v>
      </c>
      <c r="C176" s="184">
        <v>810718</v>
      </c>
      <c r="D176" s="181">
        <v>5326820</v>
      </c>
      <c r="E176" s="184">
        <v>2725743</v>
      </c>
      <c r="F176" s="181">
        <v>825873</v>
      </c>
      <c r="G176" s="184">
        <v>878991</v>
      </c>
      <c r="H176" s="181">
        <v>5951480</v>
      </c>
      <c r="I176" s="181">
        <v>172054</v>
      </c>
      <c r="J176" s="184">
        <v>2401648</v>
      </c>
      <c r="K176" s="181">
        <v>1555514</v>
      </c>
      <c r="L176" s="184">
        <v>2645325</v>
      </c>
      <c r="M176" s="181">
        <v>9465511</v>
      </c>
      <c r="N176" s="184">
        <v>776602</v>
      </c>
      <c r="O176" s="181">
        <v>6922633</v>
      </c>
      <c r="P176" s="184">
        <v>552880</v>
      </c>
      <c r="Q176" s="181">
        <v>500641</v>
      </c>
      <c r="R176" s="181">
        <v>99485</v>
      </c>
      <c r="S176" s="181">
        <v>290576</v>
      </c>
      <c r="T176" s="304">
        <v>9072250</v>
      </c>
      <c r="U176" s="304">
        <v>3915141</v>
      </c>
      <c r="V176" s="297"/>
      <c r="X176" s="181"/>
    </row>
    <row r="177" spans="1:24" ht="28.5" customHeight="1" x14ac:dyDescent="0.3">
      <c r="A177" s="185">
        <v>45419</v>
      </c>
      <c r="B177" s="181">
        <v>6176694</v>
      </c>
      <c r="C177" s="184">
        <v>810718</v>
      </c>
      <c r="D177" s="181">
        <v>5363280</v>
      </c>
      <c r="E177" s="184">
        <v>2736902</v>
      </c>
      <c r="F177" s="181">
        <v>851694</v>
      </c>
      <c r="G177" s="184">
        <v>878991</v>
      </c>
      <c r="H177" s="181">
        <v>5951480</v>
      </c>
      <c r="I177" s="181">
        <v>172054</v>
      </c>
      <c r="J177" s="184">
        <v>2401648</v>
      </c>
      <c r="K177" s="181">
        <v>1790311</v>
      </c>
      <c r="L177" s="184">
        <v>2645325</v>
      </c>
      <c r="M177" s="181">
        <v>9578634</v>
      </c>
      <c r="N177" s="184"/>
      <c r="O177" s="181">
        <v>7065951</v>
      </c>
      <c r="P177" s="184">
        <v>561142</v>
      </c>
      <c r="Q177" s="181">
        <v>576941</v>
      </c>
      <c r="R177" s="181">
        <v>99485</v>
      </c>
      <c r="S177" s="181">
        <v>331691</v>
      </c>
      <c r="T177" s="304">
        <v>9072250</v>
      </c>
      <c r="U177" s="304">
        <v>3957088</v>
      </c>
      <c r="V177" s="297"/>
      <c r="X177" s="181"/>
    </row>
    <row r="178" spans="1:24" ht="28.5" customHeight="1" x14ac:dyDescent="0.3">
      <c r="A178" s="185">
        <v>45426</v>
      </c>
      <c r="B178" s="181">
        <v>6310242</v>
      </c>
      <c r="C178" s="184">
        <v>810718</v>
      </c>
      <c r="D178" s="181">
        <v>5401110</v>
      </c>
      <c r="E178" s="184">
        <v>2736902</v>
      </c>
      <c r="F178" s="181">
        <v>876592</v>
      </c>
      <c r="G178" s="184">
        <v>878991</v>
      </c>
      <c r="H178" s="181">
        <v>5951480</v>
      </c>
      <c r="I178" s="181">
        <v>209005</v>
      </c>
      <c r="J178" s="184">
        <v>2415676</v>
      </c>
      <c r="K178" s="180">
        <v>2001659</v>
      </c>
      <c r="L178" s="181">
        <v>2645325</v>
      </c>
      <c r="M178" s="181">
        <v>9668544</v>
      </c>
      <c r="N178" s="184">
        <v>7976897</v>
      </c>
      <c r="O178" s="181">
        <v>7124260</v>
      </c>
      <c r="P178" s="184">
        <v>577533</v>
      </c>
      <c r="Q178" s="181">
        <v>606000</v>
      </c>
      <c r="R178" s="181">
        <v>150000</v>
      </c>
      <c r="S178" s="181">
        <v>380000</v>
      </c>
      <c r="T178" s="304">
        <v>9072250</v>
      </c>
      <c r="U178" s="304">
        <v>3957088</v>
      </c>
      <c r="V178" s="297"/>
      <c r="X178" s="181"/>
    </row>
    <row r="179" spans="1:24" ht="28.5" customHeight="1" x14ac:dyDescent="0.3">
      <c r="A179" s="185">
        <v>45433</v>
      </c>
      <c r="B179" s="181">
        <v>6436650</v>
      </c>
      <c r="C179" s="184">
        <v>810718</v>
      </c>
      <c r="D179" s="181">
        <v>5443750</v>
      </c>
      <c r="E179" s="184">
        <v>2736887</v>
      </c>
      <c r="F179" s="181">
        <v>901220</v>
      </c>
      <c r="G179" s="184">
        <v>878991</v>
      </c>
      <c r="H179" s="181">
        <v>5951480</v>
      </c>
      <c r="I179" s="181">
        <v>210681</v>
      </c>
      <c r="J179" s="184">
        <v>2424354</v>
      </c>
      <c r="K179" s="181">
        <v>2190697</v>
      </c>
      <c r="L179" s="184">
        <v>2645325</v>
      </c>
      <c r="M179" s="181">
        <v>9685818</v>
      </c>
      <c r="N179" s="184">
        <v>8079356</v>
      </c>
      <c r="O179" s="181">
        <v>7126680</v>
      </c>
      <c r="P179" s="184">
        <v>585257</v>
      </c>
      <c r="Q179" s="181">
        <v>642475</v>
      </c>
      <c r="R179" s="181">
        <v>202764</v>
      </c>
      <c r="S179" s="181">
        <v>429227</v>
      </c>
      <c r="T179" s="304">
        <v>9072250</v>
      </c>
      <c r="U179" s="304">
        <v>3957088</v>
      </c>
      <c r="V179" s="297"/>
      <c r="W179" s="282">
        <v>0</v>
      </c>
      <c r="X179" s="181"/>
    </row>
    <row r="180" spans="1:24" ht="28.5" customHeight="1" x14ac:dyDescent="0.3">
      <c r="A180" s="185">
        <v>45441</v>
      </c>
      <c r="B180" s="181">
        <v>6507074</v>
      </c>
      <c r="C180" s="184">
        <v>810718</v>
      </c>
      <c r="D180" s="181">
        <v>5492520</v>
      </c>
      <c r="E180" s="184">
        <v>2736887</v>
      </c>
      <c r="F180" s="181">
        <v>929022</v>
      </c>
      <c r="G180" s="184">
        <v>878991</v>
      </c>
      <c r="H180" s="181">
        <v>5951480</v>
      </c>
      <c r="I180" s="181">
        <v>266766</v>
      </c>
      <c r="J180" s="184">
        <v>2430540</v>
      </c>
      <c r="K180" s="181">
        <v>2324762</v>
      </c>
      <c r="L180" s="184">
        <v>2645325</v>
      </c>
      <c r="M180" s="181">
        <v>9800984</v>
      </c>
      <c r="N180" s="184">
        <v>8144545</v>
      </c>
      <c r="O180" s="181">
        <v>7132434</v>
      </c>
      <c r="P180" s="184">
        <v>588926</v>
      </c>
      <c r="Q180" s="181">
        <v>642475</v>
      </c>
      <c r="R180" s="181">
        <v>236404</v>
      </c>
      <c r="S180" s="181">
        <v>487424</v>
      </c>
      <c r="T180" s="304">
        <v>9072250</v>
      </c>
      <c r="U180" s="304">
        <v>3969930</v>
      </c>
      <c r="V180" s="311"/>
      <c r="W180" s="285">
        <v>26787</v>
      </c>
      <c r="X180" s="181"/>
    </row>
    <row r="181" spans="1:24" ht="28.5" customHeight="1" x14ac:dyDescent="0.3">
      <c r="A181" s="185">
        <v>45447</v>
      </c>
      <c r="B181" s="181">
        <v>6620083</v>
      </c>
      <c r="C181" s="184">
        <v>810718</v>
      </c>
      <c r="D181" s="181">
        <v>5533170</v>
      </c>
      <c r="E181" s="184">
        <v>2736887</v>
      </c>
      <c r="F181" s="181">
        <v>951354</v>
      </c>
      <c r="G181" s="184">
        <v>878991</v>
      </c>
      <c r="H181" s="181">
        <v>5951480</v>
      </c>
      <c r="I181" s="181">
        <v>266766</v>
      </c>
      <c r="J181" s="184">
        <v>2438152</v>
      </c>
      <c r="K181" s="181">
        <v>2523806</v>
      </c>
      <c r="L181" s="184">
        <v>2845325</v>
      </c>
      <c r="M181" s="181">
        <v>9971902</v>
      </c>
      <c r="N181" s="184">
        <v>8246199</v>
      </c>
      <c r="O181" s="181">
        <v>7262980</v>
      </c>
      <c r="P181" s="190">
        <v>591350</v>
      </c>
      <c r="Q181" s="181">
        <v>642470</v>
      </c>
      <c r="R181" s="181">
        <v>258786</v>
      </c>
      <c r="S181" s="181">
        <v>478283</v>
      </c>
      <c r="T181" s="304">
        <v>9072250</v>
      </c>
      <c r="U181" s="304">
        <v>3985626</v>
      </c>
      <c r="V181" s="311"/>
      <c r="W181" s="285">
        <v>214362</v>
      </c>
    </row>
    <row r="182" spans="1:24" ht="28.5" customHeight="1" x14ac:dyDescent="0.3">
      <c r="A182" s="185">
        <v>45455</v>
      </c>
      <c r="B182" s="181">
        <v>6757579</v>
      </c>
      <c r="C182" s="184">
        <v>810718</v>
      </c>
      <c r="D182" s="181">
        <v>5588760</v>
      </c>
      <c r="E182" s="184">
        <v>2736887</v>
      </c>
      <c r="F182" s="181">
        <v>979662</v>
      </c>
      <c r="G182" s="184">
        <v>878991</v>
      </c>
      <c r="H182" s="181">
        <v>5951480</v>
      </c>
      <c r="I182" s="181">
        <v>278110</v>
      </c>
      <c r="J182" s="184">
        <v>2448253</v>
      </c>
      <c r="K182" s="181">
        <v>2548795</v>
      </c>
      <c r="L182" s="184">
        <v>2645325</v>
      </c>
      <c r="M182" s="181">
        <v>10173790</v>
      </c>
      <c r="N182" s="184">
        <v>8877803</v>
      </c>
      <c r="O182" s="181">
        <v>7469675</v>
      </c>
      <c r="P182" s="184">
        <v>593190</v>
      </c>
      <c r="Q182" s="181"/>
      <c r="R182" s="181"/>
      <c r="S182" s="181"/>
      <c r="T182" s="304">
        <v>9072250</v>
      </c>
      <c r="U182" s="304">
        <v>3995599</v>
      </c>
      <c r="V182" s="311"/>
      <c r="W182" s="313">
        <v>394210</v>
      </c>
    </row>
    <row r="183" spans="1:24" ht="28.5" customHeight="1" x14ac:dyDescent="0.3">
      <c r="A183" s="185">
        <v>45461</v>
      </c>
      <c r="B183" s="181">
        <v>6874520</v>
      </c>
      <c r="C183" s="184">
        <v>810718</v>
      </c>
      <c r="D183" s="181">
        <v>5631220</v>
      </c>
      <c r="E183" s="184">
        <v>2736887</v>
      </c>
      <c r="F183" s="181">
        <v>1001178</v>
      </c>
      <c r="H183" s="181">
        <v>5951480</v>
      </c>
      <c r="I183" s="181">
        <v>278110</v>
      </c>
      <c r="J183" s="184">
        <v>2466104</v>
      </c>
      <c r="K183" s="181">
        <v>2548800</v>
      </c>
      <c r="L183" s="184">
        <v>2645325</v>
      </c>
      <c r="M183" s="181">
        <v>10301235</v>
      </c>
      <c r="N183" s="190">
        <v>8460803</v>
      </c>
      <c r="O183" s="181">
        <v>7581698</v>
      </c>
      <c r="P183" s="184">
        <v>593194</v>
      </c>
      <c r="Q183" s="181"/>
      <c r="R183" s="181"/>
      <c r="S183" s="181"/>
      <c r="T183" s="304">
        <v>9072250</v>
      </c>
      <c r="U183" s="304">
        <v>4002621</v>
      </c>
      <c r="V183" s="311"/>
      <c r="W183" s="313">
        <v>509250</v>
      </c>
    </row>
    <row r="184" spans="1:24" ht="28.5" customHeight="1" x14ac:dyDescent="0.3">
      <c r="A184" s="185">
        <v>45469</v>
      </c>
      <c r="B184" s="180">
        <v>6986366</v>
      </c>
      <c r="C184" s="304">
        <v>810718</v>
      </c>
      <c r="D184" s="181">
        <v>568119</v>
      </c>
      <c r="F184" s="181">
        <v>1027029</v>
      </c>
      <c r="G184" s="184">
        <v>878991</v>
      </c>
      <c r="H184" s="181">
        <v>5951480</v>
      </c>
      <c r="I184" s="181">
        <v>278110</v>
      </c>
      <c r="J184" s="184">
        <v>25110534</v>
      </c>
      <c r="K184" s="181">
        <v>17123</v>
      </c>
      <c r="L184" s="184">
        <v>2645325</v>
      </c>
      <c r="M184" s="181">
        <v>444640</v>
      </c>
      <c r="N184" s="184">
        <v>8568736</v>
      </c>
      <c r="O184" s="181">
        <v>7613156</v>
      </c>
      <c r="P184" s="184">
        <v>598195</v>
      </c>
      <c r="Q184" s="181"/>
      <c r="R184" s="181"/>
      <c r="S184" s="181"/>
      <c r="T184" s="304">
        <v>9072250</v>
      </c>
      <c r="U184" s="304">
        <v>4008297</v>
      </c>
      <c r="V184" s="312"/>
      <c r="W184" s="313">
        <v>618631</v>
      </c>
      <c r="X184" s="181"/>
    </row>
    <row r="185" spans="1:24" ht="28.5" customHeight="1" x14ac:dyDescent="0.3">
      <c r="A185" s="185">
        <v>45476</v>
      </c>
      <c r="B185" s="181">
        <v>7009390</v>
      </c>
      <c r="C185" s="304">
        <v>820174</v>
      </c>
      <c r="D185" s="181">
        <v>574402</v>
      </c>
      <c r="E185" s="184">
        <v>2736887</v>
      </c>
      <c r="F185" s="181">
        <v>1062370</v>
      </c>
      <c r="G185" s="184">
        <v>878991</v>
      </c>
      <c r="H185" s="181">
        <v>5951480</v>
      </c>
      <c r="I185" s="181">
        <v>278110</v>
      </c>
      <c r="J185" s="184">
        <v>25110534</v>
      </c>
      <c r="K185" s="181">
        <v>91243</v>
      </c>
      <c r="L185" s="184">
        <v>2645325</v>
      </c>
      <c r="M185" s="181">
        <v>554747</v>
      </c>
      <c r="N185" s="184">
        <v>8642179</v>
      </c>
      <c r="O185" s="181">
        <v>7613156</v>
      </c>
      <c r="P185" s="184">
        <v>593197</v>
      </c>
      <c r="Q185" s="181"/>
      <c r="R185" s="181"/>
      <c r="S185" s="181"/>
      <c r="T185" s="304">
        <v>9072250</v>
      </c>
      <c r="U185" s="304">
        <v>4008297</v>
      </c>
      <c r="V185" s="311"/>
      <c r="W185" s="184">
        <v>722238</v>
      </c>
      <c r="X185" s="181"/>
    </row>
    <row r="186" spans="1:24" ht="28.5" customHeight="1" x14ac:dyDescent="0.3">
      <c r="A186" s="185">
        <v>45489</v>
      </c>
      <c r="B186" s="180">
        <v>7179729</v>
      </c>
      <c r="C186" s="304">
        <v>802174</v>
      </c>
      <c r="D186" s="181">
        <v>579893</v>
      </c>
      <c r="E186" s="184">
        <v>2736887</v>
      </c>
      <c r="F186" s="180">
        <v>1103816</v>
      </c>
      <c r="G186" s="184">
        <v>878991</v>
      </c>
      <c r="H186" s="181">
        <v>5951480</v>
      </c>
      <c r="I186" s="181">
        <v>278110</v>
      </c>
      <c r="J186" s="184">
        <v>25282600</v>
      </c>
      <c r="K186" s="181">
        <v>151186</v>
      </c>
      <c r="L186" s="184">
        <v>2645325</v>
      </c>
      <c r="M186" s="181">
        <v>703370</v>
      </c>
      <c r="N186" s="184">
        <v>8802521</v>
      </c>
      <c r="O186" s="181">
        <v>7613156</v>
      </c>
      <c r="P186" s="184">
        <v>626125</v>
      </c>
      <c r="Q186" s="181">
        <v>778654</v>
      </c>
      <c r="R186" s="181">
        <v>431713</v>
      </c>
      <c r="S186" s="181">
        <v>715754</v>
      </c>
      <c r="T186" s="304">
        <v>9072250</v>
      </c>
      <c r="U186" s="304">
        <v>4008297</v>
      </c>
      <c r="V186" s="312"/>
      <c r="W186" s="313">
        <v>811088</v>
      </c>
      <c r="X186" s="181"/>
    </row>
    <row r="187" spans="1:24" ht="28.5" customHeight="1" x14ac:dyDescent="0.3">
      <c r="A187" s="185">
        <v>45496</v>
      </c>
      <c r="B187" s="181">
        <v>7311841</v>
      </c>
      <c r="C187" s="304">
        <v>802174</v>
      </c>
      <c r="D187" s="181">
        <v>579893</v>
      </c>
      <c r="E187" s="184">
        <v>2736887</v>
      </c>
      <c r="F187" s="181">
        <v>1136245</v>
      </c>
      <c r="G187" s="184">
        <v>878991</v>
      </c>
      <c r="H187" s="181">
        <v>5951480</v>
      </c>
      <c r="I187" s="181">
        <v>278110</v>
      </c>
      <c r="J187" s="184"/>
      <c r="K187" s="181">
        <v>151186</v>
      </c>
      <c r="L187" s="184">
        <v>2016170</v>
      </c>
      <c r="M187" s="181">
        <v>969205</v>
      </c>
      <c r="N187" s="184">
        <v>8922981</v>
      </c>
      <c r="O187" s="181">
        <v>7613156</v>
      </c>
      <c r="P187" s="184">
        <v>634913</v>
      </c>
      <c r="Q187" s="181">
        <v>820259</v>
      </c>
      <c r="R187" s="181">
        <v>464102</v>
      </c>
      <c r="S187" s="181">
        <v>750806</v>
      </c>
      <c r="T187" s="304">
        <v>9072250</v>
      </c>
      <c r="U187" s="304">
        <v>4008297</v>
      </c>
      <c r="V187" s="311"/>
      <c r="W187" s="313">
        <v>899674</v>
      </c>
    </row>
    <row r="188" spans="1:24" ht="28.5" customHeight="1" x14ac:dyDescent="0.3">
      <c r="A188" s="185">
        <v>45503</v>
      </c>
      <c r="B188" s="181">
        <v>7428405</v>
      </c>
      <c r="C188" s="304">
        <v>820174</v>
      </c>
      <c r="D188" s="181">
        <v>579893</v>
      </c>
      <c r="E188" s="184">
        <v>2736887</v>
      </c>
      <c r="F188" s="181">
        <v>1157651</v>
      </c>
      <c r="G188" s="184">
        <v>878991</v>
      </c>
      <c r="H188" s="181">
        <v>5951480</v>
      </c>
      <c r="I188" s="181">
        <v>278110</v>
      </c>
      <c r="J188" s="184">
        <v>25578782</v>
      </c>
      <c r="K188" s="181">
        <v>151186</v>
      </c>
      <c r="L188" s="184">
        <v>2016170</v>
      </c>
      <c r="M188" s="181">
        <v>1110436</v>
      </c>
      <c r="N188" s="184">
        <v>8992111</v>
      </c>
      <c r="O188" s="181">
        <v>7613156</v>
      </c>
      <c r="P188" s="184">
        <v>635444</v>
      </c>
      <c r="Q188" s="181">
        <v>861789</v>
      </c>
      <c r="R188" s="181">
        <v>495932</v>
      </c>
      <c r="S188" s="181">
        <v>784939</v>
      </c>
      <c r="T188" s="304">
        <v>9072250</v>
      </c>
      <c r="U188" s="304">
        <v>4008297</v>
      </c>
      <c r="V188" s="312"/>
      <c r="W188" s="313">
        <v>959037</v>
      </c>
    </row>
    <row r="189" spans="1:24" ht="28.5" customHeight="1" x14ac:dyDescent="0.3">
      <c r="A189" s="185">
        <v>45510</v>
      </c>
      <c r="B189" s="181">
        <v>7428405</v>
      </c>
      <c r="C189" s="304">
        <v>820174</v>
      </c>
      <c r="D189" s="181">
        <v>579893</v>
      </c>
      <c r="E189" s="184">
        <v>2736887</v>
      </c>
      <c r="F189" s="181">
        <v>1177651</v>
      </c>
      <c r="G189" s="184">
        <v>878991</v>
      </c>
      <c r="H189" s="181">
        <v>5951480</v>
      </c>
      <c r="I189" s="181">
        <v>278110</v>
      </c>
      <c r="J189" s="184">
        <v>25809470</v>
      </c>
      <c r="K189" s="181">
        <v>151186</v>
      </c>
      <c r="L189" s="184">
        <v>314500</v>
      </c>
      <c r="M189" s="181">
        <v>1140678</v>
      </c>
      <c r="N189" s="184">
        <v>9050039</v>
      </c>
      <c r="O189" s="181">
        <v>7613156</v>
      </c>
      <c r="P189" s="184">
        <v>653258</v>
      </c>
      <c r="Q189" s="181">
        <v>904729</v>
      </c>
      <c r="R189" s="181">
        <v>524768</v>
      </c>
      <c r="S189" s="181">
        <v>814203</v>
      </c>
      <c r="T189" s="304">
        <v>9072250</v>
      </c>
      <c r="U189" s="304">
        <v>4008297</v>
      </c>
      <c r="W189" s="313">
        <v>991584</v>
      </c>
    </row>
    <row r="190" spans="1:24" ht="28.5" customHeight="1" x14ac:dyDescent="0.3">
      <c r="A190" s="185">
        <v>45517</v>
      </c>
      <c r="B190" s="184">
        <v>7521173</v>
      </c>
      <c r="C190" s="304">
        <v>820174</v>
      </c>
      <c r="D190" s="184">
        <v>588462</v>
      </c>
      <c r="E190" s="184">
        <v>2736887</v>
      </c>
      <c r="F190" s="184">
        <v>1197721</v>
      </c>
      <c r="G190" s="184">
        <v>878991</v>
      </c>
      <c r="H190" s="181">
        <v>5951480</v>
      </c>
      <c r="I190" s="181">
        <v>0</v>
      </c>
      <c r="J190" s="304">
        <v>25809470</v>
      </c>
      <c r="K190" s="181">
        <v>151186</v>
      </c>
      <c r="L190" s="184">
        <v>0</v>
      </c>
      <c r="M190" s="184">
        <v>1140686</v>
      </c>
      <c r="N190" s="184">
        <v>9124417</v>
      </c>
      <c r="O190" s="181">
        <v>7613156</v>
      </c>
      <c r="P190" s="184">
        <v>663926</v>
      </c>
      <c r="Q190" s="184">
        <v>932877</v>
      </c>
      <c r="R190" s="184">
        <v>545259</v>
      </c>
      <c r="S190" s="184">
        <v>840040</v>
      </c>
      <c r="T190" s="304">
        <v>9072250</v>
      </c>
      <c r="U190" s="304">
        <v>4008297</v>
      </c>
      <c r="V190" s="184"/>
      <c r="W190" s="184">
        <v>1076694</v>
      </c>
      <c r="X190" s="181"/>
    </row>
    <row r="191" spans="1:24" ht="28.5" customHeight="1" x14ac:dyDescent="0.3">
      <c r="A191" s="185">
        <v>45524</v>
      </c>
      <c r="B191" s="181">
        <v>7654312</v>
      </c>
      <c r="C191" s="304">
        <v>820174</v>
      </c>
      <c r="D191" s="181">
        <v>600414</v>
      </c>
      <c r="E191" s="184">
        <v>2736887</v>
      </c>
      <c r="F191" s="181">
        <v>1222706</v>
      </c>
      <c r="G191" s="184">
        <v>878991</v>
      </c>
      <c r="H191" s="181">
        <v>5951480</v>
      </c>
      <c r="I191" s="181">
        <v>278110</v>
      </c>
      <c r="J191" s="304">
        <v>25809470</v>
      </c>
      <c r="K191" s="181">
        <v>151307</v>
      </c>
      <c r="L191" s="184">
        <v>5061</v>
      </c>
      <c r="M191" s="181">
        <v>1296645</v>
      </c>
      <c r="N191" s="184">
        <v>9236349</v>
      </c>
      <c r="O191" s="181">
        <v>7613156</v>
      </c>
      <c r="P191" s="184">
        <v>678700</v>
      </c>
      <c r="Q191" s="181">
        <v>932877</v>
      </c>
      <c r="R191" s="181">
        <v>545259</v>
      </c>
      <c r="S191" s="181">
        <v>840040</v>
      </c>
      <c r="T191" s="304">
        <v>9072250</v>
      </c>
      <c r="U191" s="304">
        <v>4008297</v>
      </c>
      <c r="V191" s="312"/>
      <c r="W191" s="285">
        <v>1124890</v>
      </c>
    </row>
    <row r="192" spans="1:24" ht="28.5" customHeight="1" x14ac:dyDescent="0.3">
      <c r="A192" s="185">
        <v>45530</v>
      </c>
      <c r="B192" s="181">
        <v>7755158</v>
      </c>
      <c r="C192" s="304">
        <v>820174</v>
      </c>
      <c r="D192" s="181">
        <v>605190</v>
      </c>
      <c r="E192" s="184">
        <v>2736887</v>
      </c>
      <c r="F192" s="181">
        <v>1237770</v>
      </c>
      <c r="G192" s="184">
        <v>878991</v>
      </c>
      <c r="H192" s="181">
        <v>5951480</v>
      </c>
      <c r="I192" s="181">
        <v>278110</v>
      </c>
      <c r="J192" s="184">
        <v>25809470</v>
      </c>
      <c r="K192" s="184">
        <v>151807</v>
      </c>
      <c r="L192" s="184">
        <v>615700</v>
      </c>
      <c r="M192" s="181">
        <v>1388416</v>
      </c>
      <c r="N192" s="184">
        <v>9302579</v>
      </c>
      <c r="O192" s="181">
        <v>52195</v>
      </c>
      <c r="P192" s="184">
        <v>682186</v>
      </c>
      <c r="Q192" s="181">
        <v>932877</v>
      </c>
      <c r="R192" s="181">
        <v>545259</v>
      </c>
      <c r="S192" s="181">
        <v>840040</v>
      </c>
      <c r="T192" s="304">
        <v>9072250</v>
      </c>
      <c r="U192" s="304">
        <v>4008297</v>
      </c>
      <c r="V192" s="312"/>
      <c r="W192" s="285">
        <v>1150326</v>
      </c>
    </row>
    <row r="193" spans="1:23" ht="28.5" customHeight="1" x14ac:dyDescent="0.3">
      <c r="A193" s="185">
        <v>45544</v>
      </c>
      <c r="B193" s="181">
        <v>7798231</v>
      </c>
      <c r="C193" s="304">
        <v>820174</v>
      </c>
      <c r="D193" s="181">
        <v>605390</v>
      </c>
      <c r="E193" s="184">
        <v>2736887</v>
      </c>
      <c r="F193" s="181">
        <v>1266660</v>
      </c>
      <c r="G193" s="184">
        <v>878991</v>
      </c>
      <c r="H193" s="181">
        <v>5951480</v>
      </c>
      <c r="I193" s="181">
        <v>278110</v>
      </c>
      <c r="J193" s="184">
        <v>25809470</v>
      </c>
      <c r="K193" s="184">
        <v>151807</v>
      </c>
      <c r="L193" s="184">
        <v>672300</v>
      </c>
      <c r="M193" s="181">
        <v>1401397</v>
      </c>
      <c r="N193" s="184">
        <v>9382119</v>
      </c>
      <c r="O193" s="181">
        <v>8555</v>
      </c>
      <c r="P193" s="184">
        <v>689898</v>
      </c>
      <c r="Q193" s="181">
        <v>932877</v>
      </c>
      <c r="R193" s="181">
        <v>545259</v>
      </c>
      <c r="S193" s="181">
        <v>840040</v>
      </c>
      <c r="T193" s="304">
        <v>9072250</v>
      </c>
      <c r="U193" s="304">
        <v>4008297</v>
      </c>
      <c r="V193" s="312"/>
      <c r="W193" s="285">
        <v>1180000</v>
      </c>
    </row>
    <row r="194" spans="1:23" ht="28.5" customHeight="1" x14ac:dyDescent="0.3">
      <c r="A194" s="185">
        <v>45559</v>
      </c>
      <c r="B194" s="181">
        <v>7874591</v>
      </c>
      <c r="C194" s="304">
        <v>820174</v>
      </c>
      <c r="D194" s="181">
        <v>610659</v>
      </c>
      <c r="E194" s="184">
        <v>2736887</v>
      </c>
      <c r="F194" s="181">
        <v>1298587</v>
      </c>
      <c r="G194" s="184">
        <v>878991</v>
      </c>
      <c r="H194" s="181">
        <v>5951480</v>
      </c>
      <c r="I194" s="181">
        <v>278110</v>
      </c>
      <c r="J194" s="181">
        <v>25864620</v>
      </c>
      <c r="K194" s="184">
        <v>151807</v>
      </c>
      <c r="L194" s="181">
        <v>771600</v>
      </c>
      <c r="M194" s="181">
        <v>1511362</v>
      </c>
      <c r="N194" s="181">
        <v>9538112</v>
      </c>
      <c r="O194" s="181">
        <v>7788</v>
      </c>
      <c r="P194" s="181">
        <v>703904</v>
      </c>
      <c r="Q194" s="181">
        <v>932877</v>
      </c>
      <c r="R194" s="181">
        <v>545259</v>
      </c>
      <c r="S194" s="181">
        <v>840040</v>
      </c>
      <c r="T194" s="304">
        <v>9072250</v>
      </c>
      <c r="U194" s="304">
        <v>4008297</v>
      </c>
      <c r="V194" s="181"/>
      <c r="W194" s="181">
        <v>1283583</v>
      </c>
    </row>
    <row r="195" spans="1:23" ht="28.5" customHeight="1" x14ac:dyDescent="0.3">
      <c r="A195" s="185">
        <v>45567</v>
      </c>
      <c r="B195" s="181">
        <v>7919662</v>
      </c>
      <c r="C195" s="304">
        <v>820174</v>
      </c>
      <c r="D195" s="181">
        <v>615466</v>
      </c>
      <c r="E195" s="184">
        <v>2736887</v>
      </c>
      <c r="F195" s="181">
        <v>1319255</v>
      </c>
      <c r="G195" s="184">
        <v>878991</v>
      </c>
      <c r="H195" s="181">
        <v>5951480</v>
      </c>
      <c r="I195" s="181">
        <v>278110</v>
      </c>
      <c r="J195" s="181">
        <v>25864620</v>
      </c>
      <c r="K195" s="184">
        <v>151807</v>
      </c>
      <c r="L195" s="184">
        <v>831500</v>
      </c>
      <c r="M195" s="181">
        <v>1545618</v>
      </c>
      <c r="N195" s="184">
        <v>9579245</v>
      </c>
      <c r="O195" s="181">
        <v>9458</v>
      </c>
      <c r="P195" s="184">
        <v>744571</v>
      </c>
      <c r="Q195" s="181">
        <v>932877</v>
      </c>
      <c r="R195" s="181">
        <v>545259</v>
      </c>
      <c r="S195" s="181">
        <v>840040</v>
      </c>
      <c r="T195" s="304">
        <v>9072250</v>
      </c>
      <c r="U195" s="304">
        <v>4008297</v>
      </c>
      <c r="V195" s="312"/>
      <c r="W195" s="285">
        <v>1350424</v>
      </c>
    </row>
    <row r="196" spans="1:23" ht="28.5" customHeight="1" x14ac:dyDescent="0.3">
      <c r="A196" s="185">
        <v>45573</v>
      </c>
      <c r="B196" s="181">
        <v>7990184</v>
      </c>
      <c r="C196" s="304">
        <v>820174</v>
      </c>
      <c r="D196" s="181">
        <v>619314</v>
      </c>
      <c r="E196" s="184">
        <v>2736887</v>
      </c>
      <c r="F196" s="181">
        <v>1345604</v>
      </c>
      <c r="G196" s="184">
        <v>878991</v>
      </c>
      <c r="H196" s="181">
        <v>5951480</v>
      </c>
      <c r="I196" s="181">
        <v>278110</v>
      </c>
      <c r="J196" s="304">
        <v>25864620</v>
      </c>
      <c r="K196" s="184">
        <v>151807</v>
      </c>
      <c r="L196" s="184">
        <v>928700</v>
      </c>
      <c r="M196" s="181">
        <v>1636309</v>
      </c>
      <c r="N196" s="184">
        <v>9698097</v>
      </c>
      <c r="O196" s="181">
        <v>14007</v>
      </c>
      <c r="P196" s="184">
        <v>779564</v>
      </c>
      <c r="Q196" s="181">
        <v>932877</v>
      </c>
      <c r="R196" s="181">
        <v>545259</v>
      </c>
      <c r="S196" s="181">
        <v>840040</v>
      </c>
      <c r="T196" s="304">
        <v>9072250</v>
      </c>
      <c r="U196" s="304">
        <v>4008297</v>
      </c>
      <c r="V196" s="311"/>
      <c r="W196" s="285">
        <v>1389525</v>
      </c>
    </row>
    <row r="197" spans="1:23" ht="28.5" customHeight="1" x14ac:dyDescent="0.3">
      <c r="A197" s="185">
        <v>45580</v>
      </c>
      <c r="B197" s="181">
        <v>800297</v>
      </c>
      <c r="C197" s="304">
        <v>820174</v>
      </c>
      <c r="D197" s="181">
        <v>62355</v>
      </c>
      <c r="E197" s="184">
        <v>2736887</v>
      </c>
      <c r="F197" s="181">
        <v>1373281</v>
      </c>
      <c r="G197" s="184">
        <v>878991</v>
      </c>
      <c r="H197" s="181">
        <v>5951480</v>
      </c>
      <c r="I197" s="181">
        <v>278110</v>
      </c>
      <c r="J197" s="184">
        <v>2586462</v>
      </c>
      <c r="K197" s="184">
        <v>151807</v>
      </c>
      <c r="L197" s="184">
        <v>928700</v>
      </c>
      <c r="M197" s="181">
        <v>1666583</v>
      </c>
      <c r="N197" s="184">
        <v>9713491</v>
      </c>
      <c r="O197" s="181">
        <v>151435</v>
      </c>
      <c r="P197" s="184">
        <v>784845</v>
      </c>
      <c r="Q197" s="181">
        <v>932877</v>
      </c>
      <c r="R197" s="181">
        <v>545259</v>
      </c>
      <c r="S197" s="181">
        <v>840040</v>
      </c>
      <c r="T197" s="304">
        <v>9072250</v>
      </c>
      <c r="U197" s="304">
        <v>4008297</v>
      </c>
      <c r="V197" s="312"/>
      <c r="W197" s="285">
        <v>1404670</v>
      </c>
    </row>
    <row r="198" spans="1:23" ht="28.5" customHeight="1" x14ac:dyDescent="0.3">
      <c r="A198" s="185">
        <v>45594</v>
      </c>
      <c r="B198" s="181">
        <v>800843</v>
      </c>
      <c r="C198" s="304">
        <v>820174</v>
      </c>
      <c r="D198" s="181">
        <v>62686</v>
      </c>
      <c r="E198" s="184">
        <v>2736887</v>
      </c>
      <c r="F198" s="181">
        <v>1403034</v>
      </c>
      <c r="G198" s="184">
        <v>878991</v>
      </c>
      <c r="H198" s="181">
        <v>5951480</v>
      </c>
      <c r="I198" s="181">
        <v>278110</v>
      </c>
      <c r="J198" s="184">
        <v>2586462</v>
      </c>
      <c r="K198" s="184">
        <v>151807</v>
      </c>
      <c r="L198" s="184">
        <v>928700</v>
      </c>
      <c r="M198" s="181">
        <v>1722176</v>
      </c>
      <c r="N198" s="184">
        <v>9787794</v>
      </c>
      <c r="O198" s="181">
        <v>173100</v>
      </c>
      <c r="P198" s="184">
        <v>796436</v>
      </c>
      <c r="Q198" s="181">
        <v>932877</v>
      </c>
      <c r="R198" s="181">
        <v>545259</v>
      </c>
      <c r="S198" s="181">
        <v>840040</v>
      </c>
      <c r="T198" s="304">
        <v>9072250</v>
      </c>
      <c r="U198" s="304">
        <v>4008297</v>
      </c>
      <c r="V198" s="312"/>
      <c r="W198" s="285">
        <v>1489390</v>
      </c>
    </row>
    <row r="199" spans="1:23" ht="28.5" customHeight="1" x14ac:dyDescent="0.3">
      <c r="A199" s="185">
        <v>45601</v>
      </c>
      <c r="B199" s="181">
        <v>800843</v>
      </c>
      <c r="C199" s="304">
        <v>820174</v>
      </c>
      <c r="D199" s="181">
        <v>62954</v>
      </c>
      <c r="E199" s="184">
        <v>2736887</v>
      </c>
      <c r="F199" s="181">
        <v>1418264</v>
      </c>
      <c r="G199" s="184">
        <v>878991</v>
      </c>
      <c r="H199" s="181">
        <v>5951480</v>
      </c>
      <c r="I199" s="181">
        <v>278110</v>
      </c>
      <c r="J199" s="184">
        <v>2586462</v>
      </c>
      <c r="K199" s="184">
        <v>151807</v>
      </c>
      <c r="L199" s="184">
        <v>928700</v>
      </c>
      <c r="M199" s="181">
        <v>1733443</v>
      </c>
      <c r="N199" s="184">
        <v>9806769</v>
      </c>
      <c r="O199" s="181">
        <v>175256</v>
      </c>
      <c r="P199" s="184">
        <v>808400</v>
      </c>
      <c r="Q199" s="181">
        <v>932877</v>
      </c>
      <c r="R199" s="181">
        <v>545259</v>
      </c>
      <c r="S199" s="181">
        <v>840040</v>
      </c>
      <c r="T199" s="304">
        <v>9072250</v>
      </c>
      <c r="U199" s="304">
        <v>4008297</v>
      </c>
      <c r="V199" s="312"/>
      <c r="W199" s="285">
        <v>1489390</v>
      </c>
    </row>
    <row r="200" spans="1:23" ht="28.5" customHeight="1" x14ac:dyDescent="0.3">
      <c r="A200" s="185">
        <v>45608</v>
      </c>
      <c r="B200" s="181">
        <v>800843</v>
      </c>
      <c r="C200" s="304">
        <v>820174</v>
      </c>
      <c r="D200" s="181">
        <v>63263</v>
      </c>
      <c r="E200" s="184">
        <v>2736887</v>
      </c>
      <c r="F200" s="181">
        <v>1438656</v>
      </c>
      <c r="G200" s="184">
        <v>878991</v>
      </c>
      <c r="H200" s="181">
        <v>5951480</v>
      </c>
      <c r="I200" s="181">
        <v>278110</v>
      </c>
      <c r="J200" s="184">
        <v>2586462</v>
      </c>
      <c r="K200" s="184">
        <v>151807</v>
      </c>
      <c r="L200" s="184">
        <v>928700</v>
      </c>
      <c r="M200" s="181">
        <v>1723443</v>
      </c>
      <c r="N200" s="184">
        <v>9892293</v>
      </c>
      <c r="O200" s="181">
        <v>186759</v>
      </c>
      <c r="P200" s="184">
        <v>811931</v>
      </c>
      <c r="Q200" s="181">
        <v>932877</v>
      </c>
      <c r="R200" s="181">
        <v>545259</v>
      </c>
      <c r="S200" s="181">
        <v>840040</v>
      </c>
      <c r="T200" s="304">
        <v>9072250</v>
      </c>
      <c r="U200" s="304">
        <v>4008297</v>
      </c>
      <c r="V200" s="312"/>
      <c r="W200" s="285">
        <v>1489390</v>
      </c>
    </row>
    <row r="201" spans="1:23" ht="28.5" customHeight="1" x14ac:dyDescent="0.3">
      <c r="A201" s="185">
        <v>45615</v>
      </c>
      <c r="B201" s="181"/>
      <c r="C201" s="184"/>
      <c r="D201" s="181">
        <v>63500</v>
      </c>
      <c r="E201" s="184"/>
      <c r="F201" s="181">
        <v>1448537</v>
      </c>
      <c r="G201" s="184"/>
      <c r="H201" s="181"/>
      <c r="I201" s="181"/>
      <c r="J201" s="184">
        <v>2586462</v>
      </c>
      <c r="K201" s="181"/>
      <c r="L201" s="184">
        <v>933800</v>
      </c>
      <c r="M201" s="181">
        <v>3400</v>
      </c>
      <c r="N201" s="184">
        <v>9903761</v>
      </c>
      <c r="O201" s="181">
        <v>203308</v>
      </c>
      <c r="P201" s="184">
        <v>817366</v>
      </c>
      <c r="Q201" s="181"/>
      <c r="R201" s="181"/>
      <c r="S201" s="181"/>
      <c r="T201" s="304"/>
      <c r="U201" s="304"/>
      <c r="V201" s="312"/>
    </row>
    <row r="202" spans="1:23" ht="28.5" customHeight="1" x14ac:dyDescent="0.3">
      <c r="A202" s="185">
        <v>45621</v>
      </c>
      <c r="B202" s="181"/>
      <c r="C202" s="184"/>
      <c r="D202" s="181">
        <v>63746</v>
      </c>
      <c r="E202" s="184"/>
      <c r="F202" s="181">
        <v>1474265</v>
      </c>
      <c r="G202" s="184"/>
      <c r="H202" s="181"/>
      <c r="I202" s="181"/>
      <c r="J202" s="184">
        <v>554</v>
      </c>
      <c r="K202" s="181"/>
      <c r="L202" s="184">
        <v>975400</v>
      </c>
      <c r="M202" s="181">
        <v>52400</v>
      </c>
      <c r="N202" s="184">
        <v>9951412</v>
      </c>
      <c r="O202" s="181">
        <v>230276</v>
      </c>
      <c r="P202" s="184">
        <v>834776</v>
      </c>
      <c r="Q202" s="181"/>
      <c r="R202" s="181"/>
      <c r="S202" s="181"/>
      <c r="T202" s="304"/>
      <c r="U202" s="304"/>
      <c r="V202" s="312"/>
    </row>
    <row r="203" spans="1:23" ht="28.5" customHeight="1" x14ac:dyDescent="0.3">
      <c r="A203" s="185">
        <v>45629</v>
      </c>
      <c r="D203" s="180">
        <v>639673</v>
      </c>
      <c r="F203" s="180">
        <v>1503840</v>
      </c>
      <c r="J203" s="186">
        <v>577</v>
      </c>
      <c r="L203" s="186">
        <v>102900</v>
      </c>
      <c r="M203" s="186">
        <v>168400</v>
      </c>
      <c r="N203" s="186">
        <v>71428</v>
      </c>
      <c r="O203" s="180">
        <v>277445</v>
      </c>
      <c r="P203" s="186">
        <v>840895</v>
      </c>
    </row>
  </sheetData>
  <pageMargins left="0.7" right="0.7" top="0.75" bottom="0.75" header="0.3" footer="0.3"/>
  <pageSetup scale="70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52E2F8-6A23-4CF6-A1CB-3BD6D5CBC140}">
  <sheetPr>
    <pageSetUpPr fitToPage="1"/>
  </sheetPr>
  <dimension ref="A1:AF231"/>
  <sheetViews>
    <sheetView zoomScale="50" zoomScaleNormal="50" workbookViewId="0">
      <pane xSplit="14" ySplit="15" topLeftCell="O180" activePane="bottomRight" state="frozen"/>
      <selection pane="topRight" activeCell="O1" sqref="O1"/>
      <selection pane="bottomLeft" activeCell="A16" sqref="A16"/>
      <selection pane="bottomRight" sqref="A1:XFD2"/>
    </sheetView>
  </sheetViews>
  <sheetFormatPr defaultColWidth="8.77734375" defaultRowHeight="14.4" x14ac:dyDescent="0.3"/>
  <cols>
    <col min="1" max="1" width="11.77734375" style="256" customWidth="1"/>
    <col min="2" max="2" width="13.5546875" style="207" customWidth="1"/>
    <col min="3" max="3" width="13.5546875" style="291" customWidth="1"/>
    <col min="4" max="4" width="16.5546875" style="207" customWidth="1"/>
    <col min="5" max="5" width="18.21875" style="291" customWidth="1"/>
    <col min="6" max="6" width="18.5546875" style="207" customWidth="1"/>
    <col min="7" max="7" width="18.21875" style="291" customWidth="1"/>
    <col min="8" max="9" width="13.5546875" style="291" customWidth="1"/>
    <col min="10" max="10" width="13.5546875" style="207" customWidth="1"/>
    <col min="11" max="11" width="13.5546875" style="291" customWidth="1"/>
    <col min="12" max="14" width="13.5546875" style="207" customWidth="1"/>
    <col min="15" max="15" width="13.5546875" style="291" customWidth="1"/>
    <col min="16" max="17" width="13.5546875" style="207" customWidth="1"/>
    <col min="18" max="19" width="11.44140625" style="35" customWidth="1"/>
    <col min="20" max="21" width="13.5546875" style="291" customWidth="1"/>
    <col min="22" max="22" width="10.77734375" style="298" customWidth="1"/>
    <col min="23" max="23" width="10.77734375" style="35" customWidth="1"/>
    <col min="24" max="24" width="13.5546875" style="207" customWidth="1"/>
    <col min="25" max="25" width="16.21875" style="207" customWidth="1"/>
    <col min="26" max="26" width="15.5546875" style="206" customWidth="1"/>
    <col min="27" max="29" width="8.77734375" style="207"/>
    <col min="30" max="30" width="3.5546875" style="207" customWidth="1"/>
    <col min="31" max="16384" width="8.77734375" style="207"/>
  </cols>
  <sheetData>
    <row r="1" spans="1:32" s="209" customFormat="1" ht="118.2" customHeight="1" x14ac:dyDescent="0.3">
      <c r="A1" s="213"/>
      <c r="B1" s="252" t="s">
        <v>65</v>
      </c>
      <c r="C1" s="287" t="s">
        <v>76</v>
      </c>
      <c r="D1" s="330" t="s">
        <v>188</v>
      </c>
      <c r="E1" s="293" t="s">
        <v>73</v>
      </c>
      <c r="F1" s="208" t="s">
        <v>299</v>
      </c>
      <c r="G1" s="293" t="s">
        <v>235</v>
      </c>
      <c r="H1" s="293" t="str">
        <f>'Data Input'!H2</f>
        <v>Mid Sweetbay</v>
      </c>
      <c r="I1" s="293" t="s">
        <v>279</v>
      </c>
      <c r="J1" s="208" t="s">
        <v>236</v>
      </c>
      <c r="K1" s="287" t="s">
        <v>67</v>
      </c>
      <c r="L1" s="252" t="s">
        <v>68</v>
      </c>
      <c r="M1" s="252" t="s">
        <v>69</v>
      </c>
      <c r="N1" s="252" t="s">
        <v>75</v>
      </c>
      <c r="O1" s="287" t="s">
        <v>71</v>
      </c>
      <c r="P1" s="252" t="s">
        <v>72</v>
      </c>
      <c r="Q1" s="252" t="s">
        <v>291</v>
      </c>
      <c r="R1" s="270" t="s">
        <v>279</v>
      </c>
      <c r="S1" s="270" t="s">
        <v>291</v>
      </c>
      <c r="T1" s="287" t="s">
        <v>74</v>
      </c>
      <c r="U1" s="287" t="s">
        <v>70</v>
      </c>
      <c r="V1" s="296" t="s">
        <v>292</v>
      </c>
      <c r="W1" s="270" t="s">
        <v>293</v>
      </c>
      <c r="X1" s="208" t="s">
        <v>116</v>
      </c>
      <c r="Y1" s="208" t="s">
        <v>134</v>
      </c>
      <c r="Z1" s="209" t="s">
        <v>184</v>
      </c>
      <c r="AB1" s="257"/>
      <c r="AF1" s="209" t="s">
        <v>185</v>
      </c>
    </row>
    <row r="2" spans="1:32" ht="15.6" x14ac:dyDescent="0.3">
      <c r="A2" s="214"/>
      <c r="B2" s="255">
        <v>1</v>
      </c>
      <c r="C2" s="288">
        <v>2</v>
      </c>
      <c r="D2" s="331">
        <v>3</v>
      </c>
      <c r="E2" s="289">
        <v>4</v>
      </c>
      <c r="F2" s="210">
        <v>6</v>
      </c>
      <c r="G2" s="289">
        <v>7</v>
      </c>
      <c r="H2" s="289">
        <v>8</v>
      </c>
      <c r="I2" s="289">
        <v>9</v>
      </c>
      <c r="J2" s="210">
        <v>10</v>
      </c>
      <c r="K2" s="288">
        <v>11</v>
      </c>
      <c r="L2" s="211">
        <v>12</v>
      </c>
      <c r="M2" s="253">
        <v>13</v>
      </c>
      <c r="N2" s="211">
        <v>15</v>
      </c>
      <c r="O2" s="288">
        <v>16</v>
      </c>
      <c r="P2" s="211">
        <v>17</v>
      </c>
      <c r="Q2" s="253">
        <v>18</v>
      </c>
      <c r="R2" s="211">
        <v>19</v>
      </c>
      <c r="S2" s="253">
        <v>20</v>
      </c>
      <c r="T2" s="295" t="s">
        <v>263</v>
      </c>
      <c r="U2" s="288">
        <v>22</v>
      </c>
      <c r="V2" s="288">
        <v>23</v>
      </c>
      <c r="W2" s="253">
        <v>24</v>
      </c>
      <c r="X2" s="210"/>
      <c r="Y2" s="275"/>
      <c r="Z2" s="210"/>
      <c r="AB2" s="212"/>
    </row>
    <row r="3" spans="1:32" x14ac:dyDescent="0.3">
      <c r="A3" s="214">
        <f>'Data Input'!A5</f>
        <v>44341</v>
      </c>
      <c r="B3" s="210">
        <f>('Data Input'!B5-'Data Input'!B4)/('Data Input'!$A5-'Data Input'!$A4)</f>
        <v>32013.571428571428</v>
      </c>
      <c r="C3" s="289">
        <f>('Data Input'!C5-'Data Input'!C4)/('Data Input'!$A5-'Data Input'!$A4)</f>
        <v>14900</v>
      </c>
      <c r="D3" s="210">
        <f>('Data Input'!D5-'Data Input'!D4)/('Data Input'!$A5-'Data Input'!$A4)</f>
        <v>0</v>
      </c>
      <c r="E3" s="289">
        <f>('Data Input'!E5-'Data Input'!E4)/('Data Input'!$A5-'Data Input'!$A4)</f>
        <v>0</v>
      </c>
      <c r="F3" s="210">
        <f>('Data Input'!F5-'Data Input'!F4)/('Data Input'!$A5-'Data Input'!$A4)</f>
        <v>0</v>
      </c>
      <c r="G3" s="289">
        <f>('Data Input'!G5-'Data Input'!G4)/('Data Input'!$A5-'Data Input'!$A4)</f>
        <v>3990.7142857142858</v>
      </c>
      <c r="H3" s="289">
        <f>('Data Input'!H5-'Data Input'!H4)/('Data Input'!$A5-'Data Input'!$A4)</f>
        <v>0</v>
      </c>
      <c r="I3" s="289"/>
      <c r="J3" s="210">
        <f>('Data Input'!J5-'Data Input'!J4)/('Data Input'!$A5-'Data Input'!$A4)</f>
        <v>0</v>
      </c>
      <c r="K3" s="289">
        <f>('Data Input'!K5-'Data Input'!K4)/('Data Input'!$A5-'Data Input'!$A4)</f>
        <v>8312.1428571428569</v>
      </c>
      <c r="L3" s="210">
        <f>('Data Input'!L5-'Data Input'!L4)/('Data Input'!$A5-'Data Input'!$A4)</f>
        <v>12118.571428571429</v>
      </c>
      <c r="M3" s="210">
        <f>('Data Input'!M5-'Data Input'!M4)/('Data Input'!$A5-'Data Input'!$A4)</f>
        <v>10770.714285714286</v>
      </c>
      <c r="N3" s="210">
        <f>('Data Input'!N5-'Data Input'!N4)/('Data Input'!$A5-'Data Input'!$A4)</f>
        <v>14058.571428571429</v>
      </c>
      <c r="O3" s="289">
        <f>('Data Input'!O5-'Data Input'!O4)/('Data Input'!$A5-'Data Input'!$A4)</f>
        <v>11408.571428571429</v>
      </c>
      <c r="P3" s="210">
        <f>('Data Input'!P5-'Data Input'!P4)/('Data Input'!$A5-'Data Input'!$A4)</f>
        <v>987.14285714285711</v>
      </c>
      <c r="Q3" s="210"/>
      <c r="R3" s="276"/>
      <c r="S3" s="276"/>
      <c r="T3" s="289">
        <f>('Data Input'!T5-'Data Input'!T4)/('Data Input'!$A5-'Data Input'!$A4)</f>
        <v>0</v>
      </c>
      <c r="U3" s="289">
        <f>('Data Input'!U5-'Data Input'!U4)/('Data Input'!$A5-'Data Input'!$A4)</f>
        <v>7474.2857142857147</v>
      </c>
      <c r="V3" s="297"/>
      <c r="W3" s="276"/>
      <c r="X3" s="210">
        <f t="shared" ref="X3:X29" si="0">SUM(B3:T3)</f>
        <v>108560.00000000001</v>
      </c>
      <c r="Y3" s="210">
        <f>('Data Input'!X5-'Data Input'!X4)/('Data Input'!$A5-'Data Input'!$A4)</f>
        <v>0</v>
      </c>
      <c r="Z3" s="210">
        <f>X3-Y3</f>
        <v>108560.00000000001</v>
      </c>
      <c r="AB3" s="212"/>
    </row>
    <row r="4" spans="1:32" x14ac:dyDescent="0.3">
      <c r="A4" s="214">
        <f>'Data Input'!A6</f>
        <v>44348</v>
      </c>
      <c r="B4" s="210">
        <f>('Data Input'!B6-'Data Input'!B5)/('Data Input'!$A6-'Data Input'!$A5)</f>
        <v>28521.428571428572</v>
      </c>
      <c r="C4" s="289">
        <f>('Data Input'!C6-'Data Input'!C5)/('Data Input'!$A6-'Data Input'!$A5)</f>
        <v>11818.571428571429</v>
      </c>
      <c r="D4" s="210">
        <f>('Data Input'!D6-'Data Input'!D5)/('Data Input'!$A6-'Data Input'!$A5)</f>
        <v>0</v>
      </c>
      <c r="E4" s="289">
        <f>('Data Input'!E6-'Data Input'!E5)/('Data Input'!$A6-'Data Input'!$A5)</f>
        <v>0</v>
      </c>
      <c r="F4" s="210">
        <f>('Data Input'!F6-'Data Input'!F5)/('Data Input'!$A6-'Data Input'!$A5)</f>
        <v>0</v>
      </c>
      <c r="G4" s="289">
        <f>('Data Input'!G6-'Data Input'!G5)/('Data Input'!$A6-'Data Input'!$A5)</f>
        <v>3725.7142857142858</v>
      </c>
      <c r="H4" s="289">
        <f>('Data Input'!H6-'Data Input'!H5)/('Data Input'!$A6-'Data Input'!$A5)</f>
        <v>0</v>
      </c>
      <c r="I4" s="289"/>
      <c r="J4" s="210">
        <f>('Data Input'!J6-'Data Input'!J5)/('Data Input'!$A6-'Data Input'!$A5)</f>
        <v>0</v>
      </c>
      <c r="K4" s="289">
        <f>('Data Input'!K6-'Data Input'!K5)/('Data Input'!$A6-'Data Input'!$A5)</f>
        <v>7802.8571428571431</v>
      </c>
      <c r="L4" s="210">
        <f>('Data Input'!L6-'Data Input'!L5)/('Data Input'!$A6-'Data Input'!$A5)</f>
        <v>12075.714285714286</v>
      </c>
      <c r="M4" s="210">
        <f>('Data Input'!M6-'Data Input'!M5)/('Data Input'!$A6-'Data Input'!$A5)</f>
        <v>11301.428571428571</v>
      </c>
      <c r="N4" s="210">
        <f>('Data Input'!N6-'Data Input'!N5)/('Data Input'!$A6-'Data Input'!$A5)</f>
        <v>12868.571428571429</v>
      </c>
      <c r="O4" s="289">
        <f>('Data Input'!O6-'Data Input'!O5)/('Data Input'!$A6-'Data Input'!$A5)</f>
        <v>11155.714285714286</v>
      </c>
      <c r="P4" s="210">
        <f>('Data Input'!P6-'Data Input'!P5)/('Data Input'!$A6-'Data Input'!$A5)</f>
        <v>940</v>
      </c>
      <c r="Q4" s="210"/>
      <c r="R4" s="276"/>
      <c r="S4" s="276"/>
      <c r="T4" s="289">
        <f>('Data Input'!T6-'Data Input'!T5)/('Data Input'!$A6-'Data Input'!$A5)</f>
        <v>0</v>
      </c>
      <c r="U4" s="289">
        <f>('Data Input'!U6-'Data Input'!U5)/('Data Input'!$A6-'Data Input'!$A5)</f>
        <v>7550</v>
      </c>
      <c r="V4" s="297"/>
      <c r="W4" s="276"/>
      <c r="X4" s="210">
        <f t="shared" si="0"/>
        <v>100210</v>
      </c>
      <c r="Y4" s="210">
        <f>('Data Input'!X6-'Data Input'!X5)/('Data Input'!$A6-'Data Input'!$A5)</f>
        <v>0</v>
      </c>
      <c r="Z4" s="210">
        <f t="shared" ref="Z4:Z67" si="1">X4-Y4</f>
        <v>100210</v>
      </c>
      <c r="AB4" s="212"/>
    </row>
    <row r="5" spans="1:32" x14ac:dyDescent="0.3">
      <c r="A5" s="214">
        <f>'Data Input'!A7</f>
        <v>44355</v>
      </c>
      <c r="B5" s="210">
        <f>('Data Input'!B7-'Data Input'!B6)/('Data Input'!$A7-'Data Input'!$A6)</f>
        <v>28892.857142857141</v>
      </c>
      <c r="C5" s="289">
        <f>('Data Input'!C7-'Data Input'!C6)/('Data Input'!$A7-'Data Input'!$A6)</f>
        <v>11457.142857142857</v>
      </c>
      <c r="D5" s="210">
        <f>('Data Input'!D7-'Data Input'!D6)/('Data Input'!$A7-'Data Input'!$A6)</f>
        <v>0</v>
      </c>
      <c r="E5" s="289">
        <f>('Data Input'!E7-'Data Input'!E6)/('Data Input'!$A7-'Data Input'!$A6)</f>
        <v>0</v>
      </c>
      <c r="F5" s="210">
        <f>('Data Input'!F7-'Data Input'!F6)/('Data Input'!$A7-'Data Input'!$A6)</f>
        <v>0</v>
      </c>
      <c r="G5" s="289">
        <f>('Data Input'!G7-'Data Input'!G6)/('Data Input'!$A7-'Data Input'!$A6)</f>
        <v>3814.2857142857142</v>
      </c>
      <c r="H5" s="289">
        <f>('Data Input'!H7-'Data Input'!H6)/('Data Input'!$A7-'Data Input'!$A6)</f>
        <v>0</v>
      </c>
      <c r="I5" s="289"/>
      <c r="J5" s="210">
        <f>('Data Input'!J7-'Data Input'!J6)/('Data Input'!$A7-'Data Input'!$A6)</f>
        <v>0</v>
      </c>
      <c r="K5" s="289">
        <f>('Data Input'!K7-'Data Input'!K6)/('Data Input'!$A7-'Data Input'!$A6)</f>
        <v>8628.5714285714294</v>
      </c>
      <c r="L5" s="210">
        <f>('Data Input'!L7-'Data Input'!L6)/('Data Input'!$A7-'Data Input'!$A6)</f>
        <v>12191.428571428571</v>
      </c>
      <c r="M5" s="210">
        <f>('Data Input'!M7-'Data Input'!M6)/('Data Input'!$A7-'Data Input'!$A6)</f>
        <v>10917.142857142857</v>
      </c>
      <c r="N5" s="210">
        <f>('Data Input'!N7-'Data Input'!N6)/('Data Input'!$A7-'Data Input'!$A6)</f>
        <v>11728.571428571429</v>
      </c>
      <c r="O5" s="289">
        <f>('Data Input'!O7-'Data Input'!O6)/('Data Input'!$A7-'Data Input'!$A6)</f>
        <v>11224.285714285714</v>
      </c>
      <c r="P5" s="210">
        <f>('Data Input'!P7-'Data Input'!P6)/('Data Input'!$A7-'Data Input'!$A6)</f>
        <v>937.14285714285711</v>
      </c>
      <c r="Q5" s="210"/>
      <c r="R5" s="276"/>
      <c r="S5" s="276"/>
      <c r="T5" s="289">
        <f>('Data Input'!T7-'Data Input'!T6)/('Data Input'!$A7-'Data Input'!$A6)</f>
        <v>0</v>
      </c>
      <c r="U5" s="289">
        <f>('Data Input'!U7-'Data Input'!U6)/('Data Input'!$A7-'Data Input'!$A6)</f>
        <v>7398.5714285714284</v>
      </c>
      <c r="V5" s="297"/>
      <c r="W5" s="276"/>
      <c r="X5" s="210">
        <f t="shared" si="0"/>
        <v>99791.42857142858</v>
      </c>
      <c r="Y5" s="210">
        <f>('Data Input'!X7-'Data Input'!X6)/('Data Input'!$A7-'Data Input'!$A6)</f>
        <v>0</v>
      </c>
      <c r="Z5" s="210">
        <f t="shared" si="1"/>
        <v>99791.42857142858</v>
      </c>
      <c r="AB5" s="212"/>
    </row>
    <row r="6" spans="1:32" x14ac:dyDescent="0.3">
      <c r="A6" s="214">
        <f>'Data Input'!A8</f>
        <v>44362</v>
      </c>
      <c r="B6" s="210">
        <f>('Data Input'!B8-'Data Input'!B7)/('Data Input'!$A8-'Data Input'!$A7)</f>
        <v>28675.714285714286</v>
      </c>
      <c r="C6" s="289">
        <f>('Data Input'!C8-'Data Input'!C7)/('Data Input'!$A8-'Data Input'!$A7)</f>
        <v>10965.714285714286</v>
      </c>
      <c r="D6" s="210">
        <f>('Data Input'!D8-'Data Input'!D7)/('Data Input'!$A8-'Data Input'!$A7)</f>
        <v>0</v>
      </c>
      <c r="E6" s="289">
        <f>('Data Input'!E8-'Data Input'!E7)/('Data Input'!$A8-'Data Input'!$A7)</f>
        <v>0</v>
      </c>
      <c r="F6" s="210">
        <f>('Data Input'!F8-'Data Input'!F7)/('Data Input'!$A8-'Data Input'!$A7)</f>
        <v>0</v>
      </c>
      <c r="G6" s="289">
        <f>('Data Input'!G8-'Data Input'!G7)/('Data Input'!$A8-'Data Input'!$A7)</f>
        <v>3601.4285714285716</v>
      </c>
      <c r="H6" s="289">
        <f>('Data Input'!H8-'Data Input'!H7)/('Data Input'!$A8-'Data Input'!$A7)</f>
        <v>0</v>
      </c>
      <c r="I6" s="289"/>
      <c r="J6" s="210">
        <f>('Data Input'!J8-'Data Input'!J7)/('Data Input'!$A8-'Data Input'!$A7)</f>
        <v>0</v>
      </c>
      <c r="K6" s="289">
        <f>('Data Input'!K8-'Data Input'!K7)/('Data Input'!$A8-'Data Input'!$A7)</f>
        <v>9527.1428571428569</v>
      </c>
      <c r="L6" s="210">
        <f>('Data Input'!L8-'Data Input'!L7)/('Data Input'!$A8-'Data Input'!$A7)</f>
        <v>12371.428571428571</v>
      </c>
      <c r="M6" s="210">
        <f>('Data Input'!M8-'Data Input'!M7)/('Data Input'!$A8-'Data Input'!$A7)</f>
        <v>10987.142857142857</v>
      </c>
      <c r="N6" s="210">
        <f>('Data Input'!N8-'Data Input'!N7)/('Data Input'!$A8-'Data Input'!$A7)</f>
        <v>10622.857142857143</v>
      </c>
      <c r="O6" s="289">
        <f>('Data Input'!O8-'Data Input'!O7)/('Data Input'!$A8-'Data Input'!$A7)</f>
        <v>11297.142857142857</v>
      </c>
      <c r="P6" s="210">
        <f>('Data Input'!P8-'Data Input'!P7)/('Data Input'!$A8-'Data Input'!$A7)</f>
        <v>942.85714285714289</v>
      </c>
      <c r="Q6" s="210"/>
      <c r="R6" s="276"/>
      <c r="S6" s="276"/>
      <c r="T6" s="289">
        <f>('Data Input'!T8-'Data Input'!T7)/('Data Input'!$A8-'Data Input'!$A7)</f>
        <v>0</v>
      </c>
      <c r="U6" s="289">
        <f>('Data Input'!U8-'Data Input'!U7)/('Data Input'!$A8-'Data Input'!$A7)</f>
        <v>7292.8571428571431</v>
      </c>
      <c r="V6" s="297"/>
      <c r="W6" s="276"/>
      <c r="X6" s="210">
        <f t="shared" si="0"/>
        <v>98991.42857142858</v>
      </c>
      <c r="Y6" s="210">
        <f>('Data Input'!X8-'Data Input'!X7)/('Data Input'!$A8-'Data Input'!$A7)</f>
        <v>0</v>
      </c>
      <c r="Z6" s="210">
        <f t="shared" si="1"/>
        <v>98991.42857142858</v>
      </c>
      <c r="AB6" s="212"/>
    </row>
    <row r="7" spans="1:32" x14ac:dyDescent="0.3">
      <c r="A7" s="214">
        <f>'Data Input'!A9</f>
        <v>44369</v>
      </c>
      <c r="B7" s="210">
        <f>('Data Input'!B9-'Data Input'!B8)/('Data Input'!$A9-'Data Input'!$A8)</f>
        <v>27878.571428571428</v>
      </c>
      <c r="C7" s="289">
        <f>('Data Input'!C9-'Data Input'!C8)/('Data Input'!$A9-'Data Input'!$A8)</f>
        <v>10400</v>
      </c>
      <c r="D7" s="210">
        <f>('Data Input'!D9-'Data Input'!D8)/('Data Input'!$A9-'Data Input'!$A8)</f>
        <v>0</v>
      </c>
      <c r="E7" s="289">
        <f>('Data Input'!E9-'Data Input'!E8)/('Data Input'!$A9-'Data Input'!$A8)</f>
        <v>0</v>
      </c>
      <c r="F7" s="210">
        <f>('Data Input'!F9-'Data Input'!F8)/('Data Input'!$A9-'Data Input'!$A8)</f>
        <v>0</v>
      </c>
      <c r="G7" s="289">
        <f>('Data Input'!G9-'Data Input'!G8)/('Data Input'!$A9-'Data Input'!$A8)</f>
        <v>3438.5714285714284</v>
      </c>
      <c r="H7" s="289">
        <f>('Data Input'!H9-'Data Input'!H8)/('Data Input'!$A9-'Data Input'!$A8)</f>
        <v>0</v>
      </c>
      <c r="I7" s="289"/>
      <c r="J7" s="210">
        <f>('Data Input'!J9-'Data Input'!J8)/('Data Input'!$A9-'Data Input'!$A8)</f>
        <v>0</v>
      </c>
      <c r="K7" s="289">
        <f>('Data Input'!K9-'Data Input'!K8)/('Data Input'!$A9-'Data Input'!$A8)</f>
        <v>9088.5714285714294</v>
      </c>
      <c r="L7" s="210">
        <f>('Data Input'!L9-'Data Input'!L8)/('Data Input'!$A9-'Data Input'!$A8)</f>
        <v>12265.714285714286</v>
      </c>
      <c r="M7" s="210">
        <f>('Data Input'!M9-'Data Input'!M8)/('Data Input'!$A9-'Data Input'!$A8)</f>
        <v>16585.714285714286</v>
      </c>
      <c r="N7" s="210">
        <f>('Data Input'!N9-'Data Input'!N8)/('Data Input'!$A9-'Data Input'!$A8)</f>
        <v>9784.2857142857138</v>
      </c>
      <c r="O7" s="289">
        <f>('Data Input'!O9-'Data Input'!O8)/('Data Input'!$A9-'Data Input'!$A8)</f>
        <v>11198.571428571429</v>
      </c>
      <c r="P7" s="210">
        <f>('Data Input'!P9-'Data Input'!P8)/('Data Input'!$A9-'Data Input'!$A8)</f>
        <v>914.28571428571433</v>
      </c>
      <c r="Q7" s="210"/>
      <c r="R7" s="276"/>
      <c r="S7" s="276"/>
      <c r="T7" s="289">
        <f>('Data Input'!T9-'Data Input'!T8)/('Data Input'!$A9-'Data Input'!$A8)</f>
        <v>0</v>
      </c>
      <c r="U7" s="289">
        <f>('Data Input'!U9-'Data Input'!U8)/('Data Input'!$A9-'Data Input'!$A8)</f>
        <v>7017.1428571428569</v>
      </c>
      <c r="V7" s="297"/>
      <c r="W7" s="276"/>
      <c r="X7" s="210">
        <f t="shared" si="0"/>
        <v>101554.28571428571</v>
      </c>
      <c r="Y7" s="210">
        <f>('Data Input'!X9-'Data Input'!X8)/('Data Input'!$A9-'Data Input'!$A8)</f>
        <v>0</v>
      </c>
      <c r="Z7" s="210">
        <f t="shared" si="1"/>
        <v>101554.28571428571</v>
      </c>
      <c r="AB7" s="212"/>
    </row>
    <row r="8" spans="1:32" x14ac:dyDescent="0.3">
      <c r="A8" s="214">
        <f>'Data Input'!A10</f>
        <v>44376</v>
      </c>
      <c r="B8" s="210">
        <f>('Data Input'!B10-'Data Input'!B9)/('Data Input'!$A10-'Data Input'!$A9)</f>
        <v>7057.1428571428569</v>
      </c>
      <c r="C8" s="289">
        <f>('Data Input'!C10-'Data Input'!C9)/('Data Input'!$A10-'Data Input'!$A9)</f>
        <v>9991.4285714285706</v>
      </c>
      <c r="D8" s="210">
        <f>('Data Input'!D10-'Data Input'!D9)/('Data Input'!$A10-'Data Input'!$A9)</f>
        <v>0</v>
      </c>
      <c r="E8" s="289">
        <f>('Data Input'!E10-'Data Input'!E9)/('Data Input'!$A10-'Data Input'!$A9)</f>
        <v>0</v>
      </c>
      <c r="F8" s="210">
        <f>('Data Input'!F10-'Data Input'!F9)/('Data Input'!$A10-'Data Input'!$A9)</f>
        <v>0</v>
      </c>
      <c r="G8" s="289">
        <f>('Data Input'!G10-'Data Input'!G9)/('Data Input'!$A10-'Data Input'!$A9)</f>
        <v>2782.8571428571427</v>
      </c>
      <c r="H8" s="289">
        <f>('Data Input'!H10-'Data Input'!H9)/('Data Input'!$A10-'Data Input'!$A9)</f>
        <v>0</v>
      </c>
      <c r="I8" s="289"/>
      <c r="J8" s="210">
        <f>('Data Input'!J10-'Data Input'!J9)/('Data Input'!$A10-'Data Input'!$A9)</f>
        <v>0</v>
      </c>
      <c r="K8" s="289">
        <f>('Data Input'!K10-'Data Input'!K9)/('Data Input'!$A10-'Data Input'!$A9)</f>
        <v>9260</v>
      </c>
      <c r="L8" s="210">
        <f>('Data Input'!L10-'Data Input'!L9)/('Data Input'!$A10-'Data Input'!$A9)</f>
        <v>11835.714285714286</v>
      </c>
      <c r="M8" s="210">
        <f>('Data Input'!M10-'Data Input'!M9)/('Data Input'!$A10-'Data Input'!$A9)</f>
        <v>5221.4285714285716</v>
      </c>
      <c r="N8" s="210">
        <f>('Data Input'!N10-'Data Input'!N9)/('Data Input'!$A10-'Data Input'!$A9)</f>
        <v>10692.857142857143</v>
      </c>
      <c r="O8" s="289">
        <f>('Data Input'!O10-'Data Input'!O9)/('Data Input'!$A10-'Data Input'!$A9)</f>
        <v>11127.142857142857</v>
      </c>
      <c r="P8" s="210">
        <f>('Data Input'!P10-'Data Input'!P9)/('Data Input'!$A10-'Data Input'!$A9)</f>
        <v>418.57142857142856</v>
      </c>
      <c r="Q8" s="210"/>
      <c r="R8" s="276"/>
      <c r="S8" s="276"/>
      <c r="T8" s="289">
        <f>('Data Input'!T10-'Data Input'!T9)/('Data Input'!$A10-'Data Input'!$A9)</f>
        <v>0</v>
      </c>
      <c r="U8" s="289">
        <f>('Data Input'!U10-'Data Input'!U9)/('Data Input'!$A10-'Data Input'!$A9)</f>
        <v>6904.2857142857147</v>
      </c>
      <c r="V8" s="297"/>
      <c r="W8" s="276"/>
      <c r="X8" s="210">
        <f t="shared" si="0"/>
        <v>68387.14285714287</v>
      </c>
      <c r="Y8" s="210">
        <f>('Data Input'!X10-'Data Input'!X9)/('Data Input'!$A10-'Data Input'!$A9)</f>
        <v>0</v>
      </c>
      <c r="Z8" s="210">
        <f t="shared" si="1"/>
        <v>68387.14285714287</v>
      </c>
      <c r="AB8" s="212"/>
    </row>
    <row r="9" spans="1:32" x14ac:dyDescent="0.3">
      <c r="A9" s="214">
        <f>'Data Input'!A11</f>
        <v>44383</v>
      </c>
      <c r="B9" s="210">
        <f>('Data Input'!B11-'Data Input'!B10)/('Data Input'!$A11-'Data Input'!$A10)</f>
        <v>0</v>
      </c>
      <c r="C9" s="289">
        <f>('Data Input'!C11-'Data Input'!C10)/('Data Input'!$A11-'Data Input'!$A10)</f>
        <v>9000</v>
      </c>
      <c r="D9" s="210">
        <f>('Data Input'!D11-'Data Input'!D10)/('Data Input'!$A11-'Data Input'!$A10)</f>
        <v>0</v>
      </c>
      <c r="E9" s="289">
        <f>('Data Input'!E11-'Data Input'!E10)/('Data Input'!$A11-'Data Input'!$A10)</f>
        <v>0</v>
      </c>
      <c r="F9" s="210">
        <f>('Data Input'!F11-'Data Input'!F10)/('Data Input'!$A11-'Data Input'!$A10)</f>
        <v>0</v>
      </c>
      <c r="G9" s="289">
        <f>('Data Input'!G11-'Data Input'!G10)/('Data Input'!$A11-'Data Input'!$A10)</f>
        <v>3780</v>
      </c>
      <c r="H9" s="289">
        <f>('Data Input'!H11-'Data Input'!H10)/('Data Input'!$A11-'Data Input'!$A10)</f>
        <v>0</v>
      </c>
      <c r="I9" s="289"/>
      <c r="J9" s="210">
        <f>('Data Input'!J11-'Data Input'!J10)/('Data Input'!$A11-'Data Input'!$A10)</f>
        <v>0</v>
      </c>
      <c r="K9" s="289">
        <f>('Data Input'!K11-'Data Input'!K10)/('Data Input'!$A11-'Data Input'!$A10)</f>
        <v>9500</v>
      </c>
      <c r="L9" s="210">
        <f>('Data Input'!L11-'Data Input'!L10)/('Data Input'!$A11-'Data Input'!$A10)</f>
        <v>11541.428571428571</v>
      </c>
      <c r="M9" s="210">
        <f>('Data Input'!M11-'Data Input'!M10)/('Data Input'!$A11-'Data Input'!$A10)</f>
        <v>10864.285714285714</v>
      </c>
      <c r="N9" s="210">
        <f>('Data Input'!N11-'Data Input'!N10)/('Data Input'!$A11-'Data Input'!$A10)</f>
        <v>11962.857142857143</v>
      </c>
      <c r="O9" s="289">
        <f>('Data Input'!O11-'Data Input'!O10)/('Data Input'!$A11-'Data Input'!$A10)</f>
        <v>10971.428571428571</v>
      </c>
      <c r="P9" s="210">
        <f>('Data Input'!P11-'Data Input'!P10)/('Data Input'!$A11-'Data Input'!$A10)</f>
        <v>0</v>
      </c>
      <c r="Q9" s="210"/>
      <c r="R9" s="276"/>
      <c r="S9" s="276"/>
      <c r="T9" s="289">
        <f>('Data Input'!T11-'Data Input'!T10)/('Data Input'!$A11-'Data Input'!$A10)</f>
        <v>0</v>
      </c>
      <c r="U9" s="289">
        <f>('Data Input'!U11-'Data Input'!U10)/('Data Input'!$A11-'Data Input'!$A10)</f>
        <v>6284.2857142857147</v>
      </c>
      <c r="V9" s="297"/>
      <c r="W9" s="276"/>
      <c r="X9" s="210">
        <f t="shared" si="0"/>
        <v>67620</v>
      </c>
      <c r="Y9" s="210">
        <f>('Data Input'!X11-'Data Input'!X10)/('Data Input'!$A11-'Data Input'!$A10)</f>
        <v>0</v>
      </c>
      <c r="Z9" s="210">
        <f t="shared" si="1"/>
        <v>67620</v>
      </c>
      <c r="AB9" s="212"/>
    </row>
    <row r="10" spans="1:32" x14ac:dyDescent="0.3">
      <c r="A10" s="214">
        <f>'Data Input'!A12</f>
        <v>44390</v>
      </c>
      <c r="B10" s="210">
        <f>('Data Input'!B12-'Data Input'!B11)/('Data Input'!$A12-'Data Input'!$A11)</f>
        <v>0</v>
      </c>
      <c r="C10" s="289">
        <f>('Data Input'!C12-'Data Input'!C11)/('Data Input'!$A12-'Data Input'!$A11)</f>
        <v>8191.4285714285716</v>
      </c>
      <c r="D10" s="210">
        <f>('Data Input'!D12-'Data Input'!D11)/('Data Input'!$A12-'Data Input'!$A11)</f>
        <v>0</v>
      </c>
      <c r="E10" s="289">
        <f>('Data Input'!E12-'Data Input'!E11)/('Data Input'!$A12-'Data Input'!$A11)</f>
        <v>0</v>
      </c>
      <c r="F10" s="210">
        <f>('Data Input'!F12-'Data Input'!F11)/('Data Input'!$A12-'Data Input'!$A11)</f>
        <v>0</v>
      </c>
      <c r="G10" s="289">
        <f>('Data Input'!G12-'Data Input'!G11)/('Data Input'!$A12-'Data Input'!$A11)</f>
        <v>2998.5714285714284</v>
      </c>
      <c r="H10" s="289">
        <f>('Data Input'!H12-'Data Input'!H11)/('Data Input'!$A12-'Data Input'!$A11)</f>
        <v>0</v>
      </c>
      <c r="I10" s="289"/>
      <c r="J10" s="210">
        <f>('Data Input'!J12-'Data Input'!J11)/('Data Input'!$A12-'Data Input'!$A11)</f>
        <v>0</v>
      </c>
      <c r="K10" s="289">
        <f>('Data Input'!K12-'Data Input'!K11)/('Data Input'!$A12-'Data Input'!$A11)</f>
        <v>9150</v>
      </c>
      <c r="L10" s="210">
        <f>('Data Input'!L12-'Data Input'!L11)/('Data Input'!$A12-'Data Input'!$A11)</f>
        <v>11504.285714285714</v>
      </c>
      <c r="M10" s="210">
        <f>('Data Input'!M12-'Data Input'!M11)/('Data Input'!$A12-'Data Input'!$A11)</f>
        <v>9457.1428571428569</v>
      </c>
      <c r="N10" s="210">
        <f>('Data Input'!N12-'Data Input'!N11)/('Data Input'!$A12-'Data Input'!$A11)</f>
        <v>12398.571428571429</v>
      </c>
      <c r="O10" s="289">
        <f>('Data Input'!O12-'Data Input'!O11)/('Data Input'!$A12-'Data Input'!$A11)</f>
        <v>10872.857142857143</v>
      </c>
      <c r="P10" s="210">
        <f>('Data Input'!P12-'Data Input'!P11)/('Data Input'!$A12-'Data Input'!$A11)</f>
        <v>1931.4285714285713</v>
      </c>
      <c r="Q10" s="210"/>
      <c r="R10" s="276"/>
      <c r="S10" s="276"/>
      <c r="T10" s="289">
        <f>('Data Input'!T12-'Data Input'!T11)/('Data Input'!$A12-'Data Input'!$A11)</f>
        <v>0</v>
      </c>
      <c r="U10" s="289">
        <f>('Data Input'!U12-'Data Input'!U11)/('Data Input'!$A12-'Data Input'!$A11)</f>
        <v>6728.5714285714284</v>
      </c>
      <c r="V10" s="297"/>
      <c r="W10" s="276"/>
      <c r="X10" s="210">
        <f t="shared" si="0"/>
        <v>66504.28571428571</v>
      </c>
      <c r="Y10" s="210">
        <f>('Data Input'!X12-'Data Input'!X11)/('Data Input'!$A12-'Data Input'!$A11)</f>
        <v>0</v>
      </c>
      <c r="Z10" s="210">
        <f t="shared" si="1"/>
        <v>66504.28571428571</v>
      </c>
      <c r="AB10" s="212"/>
    </row>
    <row r="11" spans="1:32" x14ac:dyDescent="0.3">
      <c r="A11" s="214">
        <f>'Data Input'!A13</f>
        <v>44397</v>
      </c>
      <c r="B11" s="210">
        <f>('Data Input'!B13-'Data Input'!B12)/('Data Input'!$A13-'Data Input'!$A12)</f>
        <v>0</v>
      </c>
      <c r="C11" s="289">
        <f>('Data Input'!C13-'Data Input'!C12)/('Data Input'!$A13-'Data Input'!$A12)</f>
        <v>7592.8571428571431</v>
      </c>
      <c r="D11" s="210">
        <f>('Data Input'!D13-'Data Input'!D12)/('Data Input'!$A13-'Data Input'!$A12)</f>
        <v>0</v>
      </c>
      <c r="E11" s="289">
        <f>('Data Input'!E13-'Data Input'!E12)/('Data Input'!$A13-'Data Input'!$A12)</f>
        <v>0</v>
      </c>
      <c r="F11" s="210">
        <f>('Data Input'!F13-'Data Input'!F12)/('Data Input'!$A13-'Data Input'!$A12)</f>
        <v>0</v>
      </c>
      <c r="G11" s="289">
        <f>('Data Input'!G13-'Data Input'!G12)/('Data Input'!$A13-'Data Input'!$A12)</f>
        <v>2117.1428571428573</v>
      </c>
      <c r="H11" s="289">
        <f>('Data Input'!H13-'Data Input'!H12)/('Data Input'!$A13-'Data Input'!$A12)</f>
        <v>0</v>
      </c>
      <c r="I11" s="289"/>
      <c r="J11" s="210">
        <f>('Data Input'!J13-'Data Input'!J12)/('Data Input'!$A13-'Data Input'!$A12)</f>
        <v>0</v>
      </c>
      <c r="K11" s="289">
        <f>('Data Input'!K13-'Data Input'!K12)/('Data Input'!$A13-'Data Input'!$A12)</f>
        <v>9452.8571428571431</v>
      </c>
      <c r="L11" s="210">
        <f>('Data Input'!L13-'Data Input'!L12)/('Data Input'!$A13-'Data Input'!$A12)</f>
        <v>11680</v>
      </c>
      <c r="M11" s="210">
        <f>('Data Input'!M13-'Data Input'!M12)/('Data Input'!$A13-'Data Input'!$A12)</f>
        <v>12191.428571428571</v>
      </c>
      <c r="N11" s="210">
        <f>('Data Input'!N13-'Data Input'!N12)/('Data Input'!$A13-'Data Input'!$A12)</f>
        <v>6442.8571428571431</v>
      </c>
      <c r="O11" s="289">
        <f>('Data Input'!O13-'Data Input'!O12)/('Data Input'!$A13-'Data Input'!$A12)</f>
        <v>10401.428571428571</v>
      </c>
      <c r="P11" s="210">
        <f>('Data Input'!P13-'Data Input'!P12)/('Data Input'!$A13-'Data Input'!$A12)</f>
        <v>1860</v>
      </c>
      <c r="Q11" s="210"/>
      <c r="R11" s="276"/>
      <c r="S11" s="276"/>
      <c r="T11" s="289">
        <f>('Data Input'!T13-'Data Input'!T12)/('Data Input'!$A13-'Data Input'!$A12)</f>
        <v>0</v>
      </c>
      <c r="U11" s="289">
        <f>('Data Input'!U13-'Data Input'!U12)/('Data Input'!$A13-'Data Input'!$A12)</f>
        <v>582.85714285714289</v>
      </c>
      <c r="V11" s="297"/>
      <c r="W11" s="276"/>
      <c r="X11" s="210">
        <f t="shared" si="0"/>
        <v>61738.571428571435</v>
      </c>
      <c r="Y11" s="210">
        <f>('Data Input'!X13-'Data Input'!X12)/('Data Input'!$A13-'Data Input'!$A12)</f>
        <v>0</v>
      </c>
      <c r="Z11" s="210">
        <f t="shared" si="1"/>
        <v>61738.571428571435</v>
      </c>
      <c r="AB11" s="212"/>
    </row>
    <row r="12" spans="1:32" x14ac:dyDescent="0.3">
      <c r="A12" s="214">
        <f>'Data Input'!A14</f>
        <v>44404</v>
      </c>
      <c r="B12" s="210">
        <f>('Data Input'!B14-'Data Input'!B13)/('Data Input'!$A14-'Data Input'!$A13)</f>
        <v>0</v>
      </c>
      <c r="C12" s="289">
        <f>('Data Input'!C14-'Data Input'!C13)/('Data Input'!$A14-'Data Input'!$A13)</f>
        <v>7320</v>
      </c>
      <c r="D12" s="210">
        <f>('Data Input'!D14-'Data Input'!D13)/('Data Input'!$A14-'Data Input'!$A13)</f>
        <v>0</v>
      </c>
      <c r="E12" s="289">
        <f>('Data Input'!E14-'Data Input'!E13)/('Data Input'!$A14-'Data Input'!$A13)</f>
        <v>0</v>
      </c>
      <c r="F12" s="210">
        <f>('Data Input'!F14-'Data Input'!F13)/('Data Input'!$A14-'Data Input'!$A13)</f>
        <v>0</v>
      </c>
      <c r="G12" s="289">
        <f>('Data Input'!G14-'Data Input'!G13)/('Data Input'!$A14-'Data Input'!$A13)</f>
        <v>4885.7142857142853</v>
      </c>
      <c r="H12" s="289">
        <f>('Data Input'!H14-'Data Input'!H13)/('Data Input'!$A14-'Data Input'!$A13)</f>
        <v>0</v>
      </c>
      <c r="I12" s="289"/>
      <c r="J12" s="210">
        <f>('Data Input'!J14-'Data Input'!J13)/('Data Input'!$A14-'Data Input'!$A13)</f>
        <v>0</v>
      </c>
      <c r="K12" s="289">
        <f>('Data Input'!K14-'Data Input'!K13)/('Data Input'!$A14-'Data Input'!$A13)</f>
        <v>8782.8571428571431</v>
      </c>
      <c r="L12" s="210">
        <f>('Data Input'!L14-'Data Input'!L13)/('Data Input'!$A14-'Data Input'!$A13)</f>
        <v>10412.857142857143</v>
      </c>
      <c r="M12" s="210">
        <f>('Data Input'!M14-'Data Input'!M13)/('Data Input'!$A14-'Data Input'!$A13)</f>
        <v>9907.1428571428569</v>
      </c>
      <c r="N12" s="210">
        <f>('Data Input'!N14-'Data Input'!N13)/('Data Input'!$A14-'Data Input'!$A13)</f>
        <v>3348.5714285714284</v>
      </c>
      <c r="O12" s="289">
        <f>('Data Input'!O14-'Data Input'!O13)/('Data Input'!$A14-'Data Input'!$A13)</f>
        <v>9542.8571428571431</v>
      </c>
      <c r="P12" s="210">
        <f>('Data Input'!P14-'Data Input'!P13)/('Data Input'!$A14-'Data Input'!$A13)</f>
        <v>51.428571428571431</v>
      </c>
      <c r="Q12" s="210"/>
      <c r="R12" s="276"/>
      <c r="S12" s="276"/>
      <c r="T12" s="289">
        <f>('Data Input'!T14-'Data Input'!T13)/('Data Input'!$A14-'Data Input'!$A13)</f>
        <v>0</v>
      </c>
      <c r="U12" s="289">
        <f>('Data Input'!U14-'Data Input'!U13)/('Data Input'!$A14-'Data Input'!$A13)</f>
        <v>11381.428571428571</v>
      </c>
      <c r="V12" s="297"/>
      <c r="W12" s="276"/>
      <c r="X12" s="210">
        <f t="shared" si="0"/>
        <v>54251.428571428572</v>
      </c>
      <c r="Y12" s="210">
        <f>('Data Input'!X14-'Data Input'!X13)/('Data Input'!$A14-'Data Input'!$A13)</f>
        <v>0</v>
      </c>
      <c r="Z12" s="210">
        <f t="shared" si="1"/>
        <v>54251.428571428572</v>
      </c>
      <c r="AB12" s="212"/>
    </row>
    <row r="13" spans="1:32" x14ac:dyDescent="0.3">
      <c r="A13" s="214">
        <f>'Data Input'!A15</f>
        <v>44411</v>
      </c>
      <c r="B13" s="210">
        <f>('Data Input'!B15-'Data Input'!B14)/('Data Input'!$A15-'Data Input'!$A14)</f>
        <v>0</v>
      </c>
      <c r="C13" s="289">
        <f>('Data Input'!C15-'Data Input'!C14)/('Data Input'!$A15-'Data Input'!$A14)</f>
        <v>8632.8571428571431</v>
      </c>
      <c r="D13" s="210">
        <f>('Data Input'!D15-'Data Input'!D14)/('Data Input'!$A15-'Data Input'!$A14)</f>
        <v>0</v>
      </c>
      <c r="E13" s="289">
        <f>('Data Input'!E15-'Data Input'!E14)/('Data Input'!$A15-'Data Input'!$A14)</f>
        <v>0</v>
      </c>
      <c r="F13" s="210">
        <f>('Data Input'!F15-'Data Input'!F14)/('Data Input'!$A15-'Data Input'!$A14)</f>
        <v>0</v>
      </c>
      <c r="G13" s="289">
        <f>('Data Input'!G15-'Data Input'!G14)/('Data Input'!$A15-'Data Input'!$A14)</f>
        <v>3414.2857142857142</v>
      </c>
      <c r="H13" s="289">
        <f>('Data Input'!H15-'Data Input'!H14)/('Data Input'!$A15-'Data Input'!$A14)</f>
        <v>0</v>
      </c>
      <c r="I13" s="289"/>
      <c r="J13" s="210">
        <f>('Data Input'!J15-'Data Input'!J14)/('Data Input'!$A15-'Data Input'!$A14)</f>
        <v>0</v>
      </c>
      <c r="K13" s="289">
        <f>('Data Input'!K15-'Data Input'!K14)/('Data Input'!$A15-'Data Input'!$A14)</f>
        <v>10901.428571428571</v>
      </c>
      <c r="L13" s="210">
        <f>('Data Input'!L15-'Data Input'!L14)/('Data Input'!$A15-'Data Input'!$A14)</f>
        <v>12582.857142857143</v>
      </c>
      <c r="M13" s="210">
        <f>('Data Input'!M15-'Data Input'!M14)/('Data Input'!$A15-'Data Input'!$A14)</f>
        <v>10275.714285714286</v>
      </c>
      <c r="N13" s="210">
        <f>('Data Input'!N15-'Data Input'!N14)/('Data Input'!$A15-'Data Input'!$A14)</f>
        <v>480</v>
      </c>
      <c r="O13" s="289">
        <f>('Data Input'!O15-'Data Input'!O14)/('Data Input'!$A15-'Data Input'!$A14)</f>
        <v>11224.285714285714</v>
      </c>
      <c r="P13" s="210">
        <f>('Data Input'!P15-'Data Input'!P14)/('Data Input'!$A15-'Data Input'!$A14)</f>
        <v>967.14285714285711</v>
      </c>
      <c r="Q13" s="210"/>
      <c r="R13" s="276"/>
      <c r="S13" s="276"/>
      <c r="T13" s="289">
        <f>('Data Input'!T15-'Data Input'!T14)/('Data Input'!$A15-'Data Input'!$A14)</f>
        <v>0</v>
      </c>
      <c r="U13" s="289">
        <f>('Data Input'!U15-'Data Input'!U14)/('Data Input'!$A15-'Data Input'!$A14)</f>
        <v>6607.1428571428569</v>
      </c>
      <c r="V13" s="297"/>
      <c r="W13" s="276"/>
      <c r="X13" s="210">
        <f t="shared" si="0"/>
        <v>58478.57142857142</v>
      </c>
      <c r="Y13" s="210">
        <f>('Data Input'!X15-'Data Input'!X14)/('Data Input'!$A15-'Data Input'!$A14)</f>
        <v>0</v>
      </c>
      <c r="Z13" s="210">
        <f t="shared" si="1"/>
        <v>58478.57142857142</v>
      </c>
      <c r="AB13" s="212"/>
    </row>
    <row r="14" spans="1:32" x14ac:dyDescent="0.3">
      <c r="A14" s="214">
        <f>'Data Input'!A16</f>
        <v>44418</v>
      </c>
      <c r="B14" s="210">
        <f>('Data Input'!B16-'Data Input'!B15)/('Data Input'!$A16-'Data Input'!$A15)</f>
        <v>15901.428571428571</v>
      </c>
      <c r="C14" s="289">
        <f>('Data Input'!C16-'Data Input'!C15)/('Data Input'!$A16-'Data Input'!$A15)</f>
        <v>7825.7142857142853</v>
      </c>
      <c r="D14" s="210">
        <f>('Data Input'!D16-'Data Input'!D15)/('Data Input'!$A16-'Data Input'!$A15)</f>
        <v>0</v>
      </c>
      <c r="E14" s="289">
        <f>('Data Input'!E16-'Data Input'!E15)/('Data Input'!$A16-'Data Input'!$A15)</f>
        <v>0</v>
      </c>
      <c r="F14" s="210">
        <f>('Data Input'!F16-'Data Input'!F15)/('Data Input'!$A16-'Data Input'!$A15)</f>
        <v>0</v>
      </c>
      <c r="G14" s="289">
        <f>('Data Input'!G16-'Data Input'!G15)/('Data Input'!$A16-'Data Input'!$A15)</f>
        <v>4207.1428571428569</v>
      </c>
      <c r="H14" s="289">
        <f>('Data Input'!H16-'Data Input'!H15)/('Data Input'!$A16-'Data Input'!$A15)</f>
        <v>0</v>
      </c>
      <c r="I14" s="289"/>
      <c r="J14" s="210">
        <f>('Data Input'!J16-'Data Input'!J15)/('Data Input'!$A16-'Data Input'!$A15)</f>
        <v>0</v>
      </c>
      <c r="K14" s="289">
        <f>('Data Input'!K16-'Data Input'!K15)/('Data Input'!$A16-'Data Input'!$A15)</f>
        <v>9737.1428571428569</v>
      </c>
      <c r="L14" s="210">
        <f>('Data Input'!L16-'Data Input'!L15)/('Data Input'!$A16-'Data Input'!$A15)</f>
        <v>11868.571428571429</v>
      </c>
      <c r="M14" s="210">
        <f>('Data Input'!M16-'Data Input'!M15)/('Data Input'!$A16-'Data Input'!$A15)</f>
        <v>12160</v>
      </c>
      <c r="N14" s="210">
        <f>('Data Input'!N16-'Data Input'!N15)/('Data Input'!$A16-'Data Input'!$A15)</f>
        <v>5854.2857142857147</v>
      </c>
      <c r="O14" s="289">
        <v>10000</v>
      </c>
      <c r="P14" s="210">
        <f>('Data Input'!P16-'Data Input'!P15)/('Data Input'!$A16-'Data Input'!$A15)</f>
        <v>885.71428571428567</v>
      </c>
      <c r="Q14" s="210"/>
      <c r="R14" s="276"/>
      <c r="S14" s="276"/>
      <c r="T14" s="289">
        <f>('Data Input'!T16-'Data Input'!T15)/('Data Input'!$A16-'Data Input'!$A15)</f>
        <v>0</v>
      </c>
      <c r="U14" s="289">
        <f>('Data Input'!U16-'Data Input'!U15)/('Data Input'!$A16-'Data Input'!$A15)</f>
        <v>6080</v>
      </c>
      <c r="V14" s="297"/>
      <c r="W14" s="276"/>
      <c r="X14" s="210">
        <f t="shared" si="0"/>
        <v>78440</v>
      </c>
      <c r="Y14" s="210">
        <f>('Data Input'!X16-'Data Input'!X15)/('Data Input'!$A16-'Data Input'!$A15)</f>
        <v>0</v>
      </c>
      <c r="Z14" s="210">
        <f t="shared" si="1"/>
        <v>78440</v>
      </c>
      <c r="AB14" s="212"/>
    </row>
    <row r="15" spans="1:32" x14ac:dyDescent="0.3">
      <c r="A15" s="214">
        <f>'Data Input'!A17</f>
        <v>44425</v>
      </c>
      <c r="B15" s="210">
        <f>('Data Input'!B17-'Data Input'!B16)/('Data Input'!$A17-'Data Input'!$A16)</f>
        <v>48685.714285714283</v>
      </c>
      <c r="C15" s="289">
        <f>('Data Input'!C17-'Data Input'!C16)/('Data Input'!$A17-'Data Input'!$A16)</f>
        <v>7648.5714285714284</v>
      </c>
      <c r="D15" s="210">
        <f>('Data Input'!D17-'Data Input'!D16)/('Data Input'!$A17-'Data Input'!$A16)</f>
        <v>0</v>
      </c>
      <c r="E15" s="289">
        <f>('Data Input'!E17-'Data Input'!E16)/('Data Input'!$A17-'Data Input'!$A16)</f>
        <v>0</v>
      </c>
      <c r="F15" s="210">
        <f>('Data Input'!F17-'Data Input'!F16)/('Data Input'!$A17-'Data Input'!$A16)</f>
        <v>0</v>
      </c>
      <c r="G15" s="289">
        <f>('Data Input'!G17-'Data Input'!G16)/('Data Input'!$A17-'Data Input'!$A16)</f>
        <v>3131.4285714285716</v>
      </c>
      <c r="H15" s="289">
        <f>('Data Input'!H17-'Data Input'!H16)/('Data Input'!$A17-'Data Input'!$A16)</f>
        <v>0</v>
      </c>
      <c r="I15" s="289"/>
      <c r="J15" s="210">
        <f>('Data Input'!J17-'Data Input'!J16)/('Data Input'!$A17-'Data Input'!$A16)</f>
        <v>0</v>
      </c>
      <c r="K15" s="289">
        <f>('Data Input'!K17-'Data Input'!K16)/('Data Input'!$A17-'Data Input'!$A16)</f>
        <v>9008.5714285714294</v>
      </c>
      <c r="L15" s="210">
        <f>('Data Input'!L17-'Data Input'!L16)/('Data Input'!$A17-'Data Input'!$A16)</f>
        <v>12431.428571428571</v>
      </c>
      <c r="M15" s="210">
        <f>('Data Input'!M17-'Data Input'!M16)/('Data Input'!$A17-'Data Input'!$A16)</f>
        <v>10778.571428571429</v>
      </c>
      <c r="N15" s="210">
        <f>('Data Input'!N17-'Data Input'!N16)/('Data Input'!$A17-'Data Input'!$A16)</f>
        <v>7780</v>
      </c>
      <c r="O15" s="289">
        <f>('Data Input'!O17-'Data Input'!O16)/('Data Input'!$A17-'Data Input'!$A16)</f>
        <v>8065.7142857142853</v>
      </c>
      <c r="P15" s="210">
        <f>('Data Input'!P17-'Data Input'!P16)/('Data Input'!$A17-'Data Input'!$A16)</f>
        <v>874.28571428571433</v>
      </c>
      <c r="Q15" s="210"/>
      <c r="R15" s="276"/>
      <c r="S15" s="276"/>
      <c r="T15" s="289">
        <f>('Data Input'!T17-'Data Input'!T16)/('Data Input'!$A17-'Data Input'!$A16)</f>
        <v>0</v>
      </c>
      <c r="U15" s="289">
        <f>('Data Input'!U17-'Data Input'!U16)/('Data Input'!$A17-'Data Input'!$A16)</f>
        <v>6032.8571428571431</v>
      </c>
      <c r="V15" s="297"/>
      <c r="W15" s="276"/>
      <c r="X15" s="210">
        <f t="shared" si="0"/>
        <v>108404.28571428571</v>
      </c>
      <c r="Y15" s="210">
        <f>('Data Input'!X17-'Data Input'!X16)/('Data Input'!$A17-'Data Input'!$A16)</f>
        <v>0</v>
      </c>
      <c r="Z15" s="210">
        <f t="shared" si="1"/>
        <v>108404.28571428571</v>
      </c>
      <c r="AB15" s="212"/>
    </row>
    <row r="16" spans="1:32" x14ac:dyDescent="0.3">
      <c r="A16" s="214">
        <f>'Data Input'!A18</f>
        <v>44432</v>
      </c>
      <c r="B16" s="210">
        <f>('Data Input'!B18-'Data Input'!B17)/('Data Input'!$A18-'Data Input'!$A17)</f>
        <v>13808.571428571429</v>
      </c>
      <c r="C16" s="289">
        <f>('Data Input'!C18-'Data Input'!C17)/('Data Input'!$A18-'Data Input'!$A17)</f>
        <v>7540</v>
      </c>
      <c r="D16" s="210">
        <f>('Data Input'!D18-'Data Input'!D17)/('Data Input'!$A18-'Data Input'!$A17)</f>
        <v>0</v>
      </c>
      <c r="E16" s="289">
        <f>('Data Input'!E18-'Data Input'!E17)/('Data Input'!$A18-'Data Input'!$A17)</f>
        <v>0</v>
      </c>
      <c r="F16" s="210">
        <f>('Data Input'!F18-'Data Input'!F17)/('Data Input'!$A18-'Data Input'!$A17)</f>
        <v>0</v>
      </c>
      <c r="G16" s="289">
        <f>('Data Input'!G18-'Data Input'!G17)/('Data Input'!$A18-'Data Input'!$A17)</f>
        <v>3620</v>
      </c>
      <c r="H16" s="289">
        <f>('Data Input'!H18-'Data Input'!H17)/('Data Input'!$A18-'Data Input'!$A17)</f>
        <v>0</v>
      </c>
      <c r="I16" s="289"/>
      <c r="J16" s="210">
        <f>('Data Input'!J18-'Data Input'!J17)/('Data Input'!$A18-'Data Input'!$A17)</f>
        <v>0</v>
      </c>
      <c r="K16" s="289">
        <f>('Data Input'!K18-'Data Input'!K17)/('Data Input'!$A18-'Data Input'!$A17)</f>
        <v>8761.4285714285706</v>
      </c>
      <c r="L16" s="210">
        <f>('Data Input'!L18-'Data Input'!L17)/('Data Input'!$A18-'Data Input'!$A17)</f>
        <v>11420</v>
      </c>
      <c r="M16" s="210">
        <f>('Data Input'!M18-'Data Input'!M17)/('Data Input'!$A18-'Data Input'!$A17)</f>
        <v>10742.857142857143</v>
      </c>
      <c r="N16" s="210">
        <f>('Data Input'!N18-'Data Input'!N17)/('Data Input'!$A18-'Data Input'!$A17)</f>
        <v>6017.1428571428569</v>
      </c>
      <c r="O16" s="289">
        <f>('Data Input'!O18-'Data Input'!O17)/('Data Input'!$A18-'Data Input'!$A17)</f>
        <v>14927.142857142857</v>
      </c>
      <c r="P16" s="210">
        <f>('Data Input'!P18-'Data Input'!P17)/('Data Input'!$A18-'Data Input'!$A17)</f>
        <v>897.14285714285711</v>
      </c>
      <c r="Q16" s="210"/>
      <c r="R16" s="276"/>
      <c r="S16" s="276"/>
      <c r="T16" s="289">
        <f>('Data Input'!T18-'Data Input'!T17)/('Data Input'!$A18-'Data Input'!$A17)</f>
        <v>608550</v>
      </c>
      <c r="U16" s="289">
        <f>('Data Input'!U18-'Data Input'!U17)/('Data Input'!$A18-'Data Input'!$A17)</f>
        <v>6531.4285714285716</v>
      </c>
      <c r="V16" s="297"/>
      <c r="W16" s="276"/>
      <c r="X16" s="210">
        <f t="shared" si="0"/>
        <v>686284.28571428568</v>
      </c>
      <c r="Y16" s="210">
        <f>('Data Input'!X18-'Data Input'!X17)/('Data Input'!$A18-'Data Input'!$A17)</f>
        <v>0</v>
      </c>
      <c r="Z16" s="210">
        <f t="shared" si="1"/>
        <v>686284.28571428568</v>
      </c>
      <c r="AB16" s="212"/>
    </row>
    <row r="17" spans="1:28" x14ac:dyDescent="0.3">
      <c r="A17" s="214">
        <f>'Data Input'!A19</f>
        <v>44439</v>
      </c>
      <c r="B17" s="210">
        <f>('Data Input'!B19-'Data Input'!B18)/('Data Input'!$A19-'Data Input'!$A18)</f>
        <v>520</v>
      </c>
      <c r="C17" s="289">
        <f>('Data Input'!C19-'Data Input'!C18)/('Data Input'!$A19-'Data Input'!$A18)</f>
        <v>7498.5714285714284</v>
      </c>
      <c r="D17" s="210">
        <f>('Data Input'!D19-'Data Input'!D18)/('Data Input'!$A19-'Data Input'!$A18)</f>
        <v>0</v>
      </c>
      <c r="E17" s="289">
        <f>('Data Input'!E19-'Data Input'!E18)/('Data Input'!$A19-'Data Input'!$A18)</f>
        <v>0</v>
      </c>
      <c r="F17" s="210">
        <f>('Data Input'!F19-'Data Input'!F18)/('Data Input'!$A19-'Data Input'!$A18)</f>
        <v>0</v>
      </c>
      <c r="G17" s="289">
        <f>('Data Input'!G19-'Data Input'!G18)/('Data Input'!$A19-'Data Input'!$A18)</f>
        <v>3152.8571428571427</v>
      </c>
      <c r="H17" s="289">
        <f>('Data Input'!H19-'Data Input'!H18)/('Data Input'!$A19-'Data Input'!$A18)</f>
        <v>0</v>
      </c>
      <c r="I17" s="289"/>
      <c r="J17" s="210">
        <f>('Data Input'!J19-'Data Input'!J18)/('Data Input'!$A19-'Data Input'!$A18)</f>
        <v>0</v>
      </c>
      <c r="K17" s="289">
        <f>('Data Input'!K19-'Data Input'!K18)/('Data Input'!$A19-'Data Input'!$A18)</f>
        <v>9815.7142857142862</v>
      </c>
      <c r="L17" s="210">
        <f>('Data Input'!L19-'Data Input'!L18)/('Data Input'!$A19-'Data Input'!$A18)</f>
        <v>11091.428571428571</v>
      </c>
      <c r="M17" s="210">
        <f>('Data Input'!M19-'Data Input'!M18)/('Data Input'!$A19-'Data Input'!$A18)</f>
        <v>10670</v>
      </c>
      <c r="N17" s="210">
        <f>('Data Input'!N19-'Data Input'!N18)/('Data Input'!$A19-'Data Input'!$A18)</f>
        <v>4531.4285714285716</v>
      </c>
      <c r="O17" s="289">
        <f>('Data Input'!O19-'Data Input'!O18)/('Data Input'!$A19-'Data Input'!$A18)</f>
        <v>14371.428571428571</v>
      </c>
      <c r="P17" s="210">
        <f>('Data Input'!P19-'Data Input'!P18)/('Data Input'!$A19-'Data Input'!$A18)</f>
        <v>835.71428571428567</v>
      </c>
      <c r="Q17" s="210"/>
      <c r="R17" s="276"/>
      <c r="S17" s="276"/>
      <c r="T17" s="289">
        <f>('Data Input'!T19-'Data Input'!T18)/('Data Input'!$A19-'Data Input'!$A18)</f>
        <v>5772.8571428571431</v>
      </c>
      <c r="U17" s="289">
        <f>('Data Input'!U19-'Data Input'!U18)/('Data Input'!$A19-'Data Input'!$A18)</f>
        <v>5424.2857142857147</v>
      </c>
      <c r="V17" s="297"/>
      <c r="W17" s="276"/>
      <c r="X17" s="210">
        <f t="shared" si="0"/>
        <v>68260</v>
      </c>
      <c r="Y17" s="210">
        <f>('Data Input'!X19-'Data Input'!X18)/('Data Input'!$A19-'Data Input'!$A18)</f>
        <v>0</v>
      </c>
      <c r="Z17" s="210">
        <f t="shared" si="1"/>
        <v>68260</v>
      </c>
      <c r="AB17" s="212"/>
    </row>
    <row r="18" spans="1:28" x14ac:dyDescent="0.3">
      <c r="A18" s="214">
        <f>'Data Input'!A20</f>
        <v>44446</v>
      </c>
      <c r="B18" s="210">
        <f>('Data Input'!B20-'Data Input'!B19)/('Data Input'!$A20-'Data Input'!$A19)</f>
        <v>0</v>
      </c>
      <c r="C18" s="289">
        <f>('Data Input'!C20-'Data Input'!C19)/('Data Input'!$A20-'Data Input'!$A19)</f>
        <v>7278.5714285714284</v>
      </c>
      <c r="D18" s="210">
        <f>('Data Input'!D20-'Data Input'!D19)/('Data Input'!$A20-'Data Input'!$A19)</f>
        <v>0</v>
      </c>
      <c r="E18" s="289">
        <f>('Data Input'!E20-'Data Input'!E19)/('Data Input'!$A20-'Data Input'!$A19)</f>
        <v>0</v>
      </c>
      <c r="F18" s="210">
        <f>('Data Input'!F20-'Data Input'!F19)/('Data Input'!$A20-'Data Input'!$A19)</f>
        <v>0</v>
      </c>
      <c r="G18" s="289">
        <f>('Data Input'!G20-'Data Input'!G19)/('Data Input'!$A20-'Data Input'!$A19)</f>
        <v>2957.1428571428573</v>
      </c>
      <c r="H18" s="289">
        <f>('Data Input'!H20-'Data Input'!H19)/('Data Input'!$A20-'Data Input'!$A19)</f>
        <v>0</v>
      </c>
      <c r="I18" s="289"/>
      <c r="J18" s="210">
        <f>('Data Input'!J20-'Data Input'!J19)/('Data Input'!$A20-'Data Input'!$A19)</f>
        <v>0</v>
      </c>
      <c r="K18" s="289">
        <f>('Data Input'!K20-'Data Input'!K19)/('Data Input'!$A20-'Data Input'!$A19)</f>
        <v>9169</v>
      </c>
      <c r="L18" s="210">
        <f>('Data Input'!L20-'Data Input'!L19)/('Data Input'!$A20-'Data Input'!$A19)</f>
        <v>11097.142857142857</v>
      </c>
      <c r="M18" s="210">
        <f>('Data Input'!M20-'Data Input'!M19)/('Data Input'!$A20-'Data Input'!$A19)</f>
        <v>10645.714285714286</v>
      </c>
      <c r="N18" s="210">
        <f>('Data Input'!N20-'Data Input'!N19)/('Data Input'!$A20-'Data Input'!$A19)</f>
        <v>2872.8571428571427</v>
      </c>
      <c r="O18" s="289">
        <f>('Data Input'!O20-'Data Input'!O19)/('Data Input'!$A20-'Data Input'!$A19)</f>
        <v>14542.857142857143</v>
      </c>
      <c r="P18" s="210">
        <f>('Data Input'!P20-'Data Input'!P19)/('Data Input'!$A20-'Data Input'!$A19)</f>
        <v>862.85714285714289</v>
      </c>
      <c r="Q18" s="210"/>
      <c r="R18" s="276"/>
      <c r="S18" s="276"/>
      <c r="T18" s="289">
        <f>('Data Input'!T20-'Data Input'!T19)/('Data Input'!$A20-'Data Input'!$A19)</f>
        <v>8484.2857142857138</v>
      </c>
      <c r="U18" s="289">
        <f>('Data Input'!U20-'Data Input'!U19)/('Data Input'!$A20-'Data Input'!$A19)</f>
        <v>5550</v>
      </c>
      <c r="V18" s="297"/>
      <c r="W18" s="276"/>
      <c r="X18" s="210">
        <f t="shared" si="0"/>
        <v>67910.42857142858</v>
      </c>
      <c r="Y18" s="210">
        <f>('Data Input'!X20-'Data Input'!X19)/('Data Input'!$A20-'Data Input'!$A19)</f>
        <v>0</v>
      </c>
      <c r="Z18" s="210">
        <f t="shared" si="1"/>
        <v>67910.42857142858</v>
      </c>
      <c r="AB18" s="212"/>
    </row>
    <row r="19" spans="1:28" x14ac:dyDescent="0.3">
      <c r="A19" s="214">
        <f>'Data Input'!A21</f>
        <v>44341</v>
      </c>
      <c r="B19" s="210">
        <f>('Data Input'!B21-'Data Input'!B20)/('Data Input'!$A21-'Data Input'!$A20)</f>
        <v>13329.428571428571</v>
      </c>
      <c r="C19" s="289">
        <f>('Data Input'!C21-'Data Input'!C20)/('Data Input'!$A21-'Data Input'!$A20)</f>
        <v>8877.4285714285706</v>
      </c>
      <c r="D19" s="210">
        <f>('Data Input'!D21-'Data Input'!D20)/('Data Input'!$A21-'Data Input'!$A20)</f>
        <v>0</v>
      </c>
      <c r="E19" s="289">
        <f>('Data Input'!E21-'Data Input'!E20)/('Data Input'!$A21-'Data Input'!$A20)</f>
        <v>0</v>
      </c>
      <c r="F19" s="210">
        <f>('Data Input'!F21-'Data Input'!F20)/('Data Input'!$A21-'Data Input'!$A20)</f>
        <v>0</v>
      </c>
      <c r="G19" s="289">
        <f>('Data Input'!G21-'Data Input'!G20)/('Data Input'!$A21-'Data Input'!$A20)</f>
        <v>3441.8095238095239</v>
      </c>
      <c r="H19" s="289">
        <f>('Data Input'!H21-'Data Input'!H20)/('Data Input'!$A21-'Data Input'!$A20)</f>
        <v>0</v>
      </c>
      <c r="I19" s="289"/>
      <c r="J19" s="210">
        <f>('Data Input'!J21-'Data Input'!J20)/('Data Input'!$A21-'Data Input'!$A20)</f>
        <v>0</v>
      </c>
      <c r="K19" s="289">
        <f>('Data Input'!K21-'Data Input'!K20)/('Data Input'!$A21-'Data Input'!$A20)</f>
        <v>9239.0761904761912</v>
      </c>
      <c r="L19" s="210">
        <f>('Data Input'!L21-'Data Input'!L20)/('Data Input'!$A21-'Data Input'!$A20)</f>
        <v>11758</v>
      </c>
      <c r="M19" s="210">
        <f>('Data Input'!M21-'Data Input'!M20)/('Data Input'!$A21-'Data Input'!$A20)</f>
        <v>10847.047619047618</v>
      </c>
      <c r="N19" s="210">
        <f>('Data Input'!N21-'Data Input'!N20)/('Data Input'!$A21-'Data Input'!$A20)</f>
        <v>7825.7142857142853</v>
      </c>
      <c r="O19" s="289">
        <v>10000</v>
      </c>
      <c r="P19" s="210">
        <f>('Data Input'!P21-'Data Input'!P20)/('Data Input'!$A21-'Data Input'!$A20)</f>
        <v>887.90476190476193</v>
      </c>
      <c r="Q19" s="210"/>
      <c r="R19" s="276"/>
      <c r="S19" s="276"/>
      <c r="T19" s="289">
        <f>('Data Input'!T21-'Data Input'!T20)/('Data Input'!$A21-'Data Input'!$A20)</f>
        <v>41520.476190476191</v>
      </c>
      <c r="U19" s="289">
        <f>('Data Input'!U21-'Data Input'!U20)/('Data Input'!$A21-'Data Input'!$A20)</f>
        <v>6491.0476190476193</v>
      </c>
      <c r="V19" s="297"/>
      <c r="W19" s="276"/>
      <c r="X19" s="210">
        <f t="shared" si="0"/>
        <v>117726.88571428572</v>
      </c>
      <c r="Y19" s="210">
        <f>('Data Input'!X21-'Data Input'!X20)/('Data Input'!$A21-'Data Input'!$A20)</f>
        <v>0</v>
      </c>
      <c r="Z19" s="210">
        <f t="shared" si="1"/>
        <v>117726.88571428572</v>
      </c>
      <c r="AB19" s="212"/>
    </row>
    <row r="20" spans="1:28" x14ac:dyDescent="0.3">
      <c r="A20" s="214">
        <f>'Data Input'!A22</f>
        <v>44348</v>
      </c>
      <c r="B20" s="210">
        <f>('Data Input'!B22-'Data Input'!B21)/('Data Input'!$A22-'Data Input'!$A21)</f>
        <v>28521.428571428572</v>
      </c>
      <c r="C20" s="289">
        <f>('Data Input'!C22-'Data Input'!C21)/('Data Input'!$A22-'Data Input'!$A21)</f>
        <v>11818.571428571429</v>
      </c>
      <c r="D20" s="210">
        <f>('Data Input'!D22-'Data Input'!D21)/('Data Input'!$A22-'Data Input'!$A21)</f>
        <v>0</v>
      </c>
      <c r="E20" s="289">
        <f>('Data Input'!E22-'Data Input'!E21)/('Data Input'!$A22-'Data Input'!$A21)</f>
        <v>0</v>
      </c>
      <c r="F20" s="210">
        <f>('Data Input'!F22-'Data Input'!F21)/('Data Input'!$A22-'Data Input'!$A21)</f>
        <v>0</v>
      </c>
      <c r="G20" s="289">
        <f>('Data Input'!G22-'Data Input'!G21)/('Data Input'!$A22-'Data Input'!$A21)</f>
        <v>3725.7142857142858</v>
      </c>
      <c r="H20" s="289">
        <f>('Data Input'!H22-'Data Input'!H21)/('Data Input'!$A22-'Data Input'!$A21)</f>
        <v>0</v>
      </c>
      <c r="I20" s="289"/>
      <c r="J20" s="210">
        <f>('Data Input'!J22-'Data Input'!J21)/('Data Input'!$A22-'Data Input'!$A21)</f>
        <v>0</v>
      </c>
      <c r="K20" s="289">
        <f>('Data Input'!K22-'Data Input'!K21)/('Data Input'!$A22-'Data Input'!$A21)</f>
        <v>7802.8571428571431</v>
      </c>
      <c r="L20" s="210">
        <f>('Data Input'!L22-'Data Input'!L21)/('Data Input'!$A22-'Data Input'!$A21)</f>
        <v>12075.714285714286</v>
      </c>
      <c r="M20" s="210">
        <f>('Data Input'!M22-'Data Input'!M21)/('Data Input'!$A22-'Data Input'!$A21)</f>
        <v>11301.428571428571</v>
      </c>
      <c r="N20" s="210">
        <f>('Data Input'!N22-'Data Input'!N21)/('Data Input'!$A22-'Data Input'!$A21)</f>
        <v>12868.571428571429</v>
      </c>
      <c r="O20" s="289">
        <f>('Data Input'!O22-'Data Input'!O21)/('Data Input'!$A22-'Data Input'!$A21)</f>
        <v>11155.714285714286</v>
      </c>
      <c r="P20" s="210">
        <f>('Data Input'!P22-'Data Input'!P21)/('Data Input'!$A22-'Data Input'!$A21)</f>
        <v>940</v>
      </c>
      <c r="Q20" s="210"/>
      <c r="R20" s="276"/>
      <c r="S20" s="276"/>
      <c r="T20" s="289">
        <f>('Data Input'!T22-'Data Input'!T21)/('Data Input'!$A22-'Data Input'!$A21)</f>
        <v>0</v>
      </c>
      <c r="U20" s="289">
        <f>('Data Input'!U22-'Data Input'!U21)/('Data Input'!$A22-'Data Input'!$A21)</f>
        <v>7550</v>
      </c>
      <c r="V20" s="297"/>
      <c r="W20" s="276"/>
      <c r="X20" s="210">
        <f t="shared" si="0"/>
        <v>100210</v>
      </c>
      <c r="Y20" s="210">
        <f>('Data Input'!X22-'Data Input'!X21)/('Data Input'!$A22-'Data Input'!$A21)</f>
        <v>0</v>
      </c>
      <c r="Z20" s="210">
        <f t="shared" si="1"/>
        <v>100210</v>
      </c>
      <c r="AB20" s="212" t="s">
        <v>193</v>
      </c>
    </row>
    <row r="21" spans="1:28" x14ac:dyDescent="0.3">
      <c r="A21" s="214">
        <f>'Data Input'!A23</f>
        <v>44355</v>
      </c>
      <c r="B21" s="210">
        <f>('Data Input'!B23-'Data Input'!B22)/('Data Input'!$A23-'Data Input'!$A22)</f>
        <v>28892.857142857141</v>
      </c>
      <c r="C21" s="289">
        <f>('Data Input'!C23-'Data Input'!C22)/('Data Input'!$A23-'Data Input'!$A22)</f>
        <v>11457.142857142857</v>
      </c>
      <c r="D21" s="210">
        <f>('Data Input'!D23-'Data Input'!D22)/('Data Input'!$A23-'Data Input'!$A22)</f>
        <v>0</v>
      </c>
      <c r="E21" s="289">
        <f>('Data Input'!E23-'Data Input'!E22)/('Data Input'!$A23-'Data Input'!$A22)</f>
        <v>0</v>
      </c>
      <c r="F21" s="210">
        <f>('Data Input'!F23-'Data Input'!F22)/('Data Input'!$A23-'Data Input'!$A22)</f>
        <v>0</v>
      </c>
      <c r="G21" s="289">
        <f>('Data Input'!G23-'Data Input'!G22)/('Data Input'!$A23-'Data Input'!$A22)</f>
        <v>3814.2857142857142</v>
      </c>
      <c r="H21" s="289">
        <f>('Data Input'!H23-'Data Input'!H22)/('Data Input'!$A23-'Data Input'!$A22)</f>
        <v>0</v>
      </c>
      <c r="I21" s="289"/>
      <c r="J21" s="210">
        <f>('Data Input'!J23-'Data Input'!J22)/('Data Input'!$A23-'Data Input'!$A22)</f>
        <v>0</v>
      </c>
      <c r="K21" s="289">
        <f>('Data Input'!K23-'Data Input'!K22)/('Data Input'!$A23-'Data Input'!$A22)</f>
        <v>8628.5714285714294</v>
      </c>
      <c r="L21" s="210">
        <f>('Data Input'!L23-'Data Input'!L22)/('Data Input'!$A23-'Data Input'!$A22)</f>
        <v>12191.428571428571</v>
      </c>
      <c r="M21" s="210">
        <f>('Data Input'!M23-'Data Input'!M22)/('Data Input'!$A23-'Data Input'!$A22)</f>
        <v>10917.142857142857</v>
      </c>
      <c r="N21" s="210">
        <f>('Data Input'!N23-'Data Input'!N22)/('Data Input'!$A23-'Data Input'!$A22)</f>
        <v>11728.571428571429</v>
      </c>
      <c r="O21" s="289">
        <f>('Data Input'!O23-'Data Input'!O22)/('Data Input'!$A23-'Data Input'!$A22)</f>
        <v>11224.285714285714</v>
      </c>
      <c r="P21" s="210">
        <f>('Data Input'!P23-'Data Input'!P22)/('Data Input'!$A23-'Data Input'!$A22)</f>
        <v>937.14285714285711</v>
      </c>
      <c r="Q21" s="210"/>
      <c r="R21" s="276"/>
      <c r="S21" s="276"/>
      <c r="T21" s="289">
        <f>('Data Input'!T23-'Data Input'!T22)/('Data Input'!$A23-'Data Input'!$A22)</f>
        <v>0</v>
      </c>
      <c r="U21" s="289">
        <f>('Data Input'!U23-'Data Input'!U22)/('Data Input'!$A23-'Data Input'!$A22)</f>
        <v>7398.5714285714284</v>
      </c>
      <c r="V21" s="297"/>
      <c r="W21" s="276"/>
      <c r="X21" s="210">
        <f t="shared" si="0"/>
        <v>99791.42857142858</v>
      </c>
      <c r="Y21" s="210">
        <f>('Data Input'!X23-'Data Input'!X22)/('Data Input'!$A23-'Data Input'!$A22)</f>
        <v>0</v>
      </c>
      <c r="Z21" s="210">
        <f t="shared" si="1"/>
        <v>99791.42857142858</v>
      </c>
      <c r="AB21" s="212"/>
    </row>
    <row r="22" spans="1:28" x14ac:dyDescent="0.3">
      <c r="A22" s="214">
        <f>'Data Input'!A24</f>
        <v>44362</v>
      </c>
      <c r="B22" s="210">
        <f>('Data Input'!B24-'Data Input'!B23)/('Data Input'!$A24-'Data Input'!$A23)</f>
        <v>28675.714285714286</v>
      </c>
      <c r="C22" s="289">
        <f>('Data Input'!C24-'Data Input'!C23)/('Data Input'!$A24-'Data Input'!$A23)</f>
        <v>10965.714285714286</v>
      </c>
      <c r="D22" s="210">
        <f>('Data Input'!D24-'Data Input'!D23)/('Data Input'!$A24-'Data Input'!$A23)</f>
        <v>0</v>
      </c>
      <c r="E22" s="289">
        <f>('Data Input'!E24-'Data Input'!E23)/('Data Input'!$A24-'Data Input'!$A23)</f>
        <v>0</v>
      </c>
      <c r="F22" s="210">
        <f>('Data Input'!F24-'Data Input'!F23)/('Data Input'!$A24-'Data Input'!$A23)</f>
        <v>0</v>
      </c>
      <c r="G22" s="289">
        <f>('Data Input'!G24-'Data Input'!G23)/('Data Input'!$A24-'Data Input'!$A23)</f>
        <v>3601.4285714285716</v>
      </c>
      <c r="H22" s="289">
        <f>('Data Input'!H24-'Data Input'!H23)/('Data Input'!$A24-'Data Input'!$A23)</f>
        <v>0</v>
      </c>
      <c r="I22" s="289"/>
      <c r="J22" s="210">
        <f>('Data Input'!J24-'Data Input'!J23)/('Data Input'!$A24-'Data Input'!$A23)</f>
        <v>0</v>
      </c>
      <c r="K22" s="289">
        <f>('Data Input'!K24-'Data Input'!K23)/('Data Input'!$A24-'Data Input'!$A23)</f>
        <v>9527.1428571428569</v>
      </c>
      <c r="L22" s="210">
        <f>('Data Input'!L24-'Data Input'!L23)/('Data Input'!$A24-'Data Input'!$A23)</f>
        <v>12371.428571428571</v>
      </c>
      <c r="M22" s="210">
        <f>('Data Input'!M24-'Data Input'!M23)/('Data Input'!$A24-'Data Input'!$A23)</f>
        <v>10987.142857142857</v>
      </c>
      <c r="N22" s="210">
        <f>('Data Input'!N24-'Data Input'!N23)/('Data Input'!$A24-'Data Input'!$A23)</f>
        <v>10622.857142857143</v>
      </c>
      <c r="O22" s="289">
        <f>('Data Input'!O24-'Data Input'!O23)/('Data Input'!$A24-'Data Input'!$A23)</f>
        <v>11297.142857142857</v>
      </c>
      <c r="P22" s="210">
        <f>('Data Input'!P24-'Data Input'!P23)/('Data Input'!$A24-'Data Input'!$A23)</f>
        <v>942.85714285714289</v>
      </c>
      <c r="Q22" s="210"/>
      <c r="R22" s="276"/>
      <c r="S22" s="276"/>
      <c r="T22" s="289">
        <f>('Data Input'!T24-'Data Input'!T23)/('Data Input'!$A24-'Data Input'!$A23)</f>
        <v>0</v>
      </c>
      <c r="U22" s="289">
        <f>('Data Input'!U24-'Data Input'!U23)/('Data Input'!$A24-'Data Input'!$A23)</f>
        <v>7292.8571428571431</v>
      </c>
      <c r="V22" s="297"/>
      <c r="W22" s="276"/>
      <c r="X22" s="210">
        <f t="shared" si="0"/>
        <v>98991.42857142858</v>
      </c>
      <c r="Y22" s="210">
        <f>('Data Input'!X24-'Data Input'!X23)/('Data Input'!$A24-'Data Input'!$A23)</f>
        <v>0</v>
      </c>
      <c r="Z22" s="210">
        <f t="shared" si="1"/>
        <v>98991.42857142858</v>
      </c>
      <c r="AB22" s="212" t="s">
        <v>194</v>
      </c>
    </row>
    <row r="23" spans="1:28" x14ac:dyDescent="0.3">
      <c r="A23" s="214">
        <f>'Data Input'!A25</f>
        <v>44369</v>
      </c>
      <c r="B23" s="210">
        <f>('Data Input'!B25-'Data Input'!B24)/('Data Input'!$A25-'Data Input'!$A24)</f>
        <v>27878.571428571428</v>
      </c>
      <c r="C23" s="289">
        <f>('Data Input'!C25-'Data Input'!C24)/('Data Input'!$A25-'Data Input'!$A24)</f>
        <v>10400</v>
      </c>
      <c r="D23" s="210">
        <f>('Data Input'!D25-'Data Input'!D24)/('Data Input'!$A25-'Data Input'!$A24)</f>
        <v>0</v>
      </c>
      <c r="E23" s="289">
        <f>('Data Input'!E25-'Data Input'!E24)/('Data Input'!$A25-'Data Input'!$A24)</f>
        <v>0</v>
      </c>
      <c r="F23" s="210">
        <f>('Data Input'!F25-'Data Input'!F24)/('Data Input'!$A25-'Data Input'!$A24)</f>
        <v>0</v>
      </c>
      <c r="G23" s="289">
        <f>('Data Input'!G25-'Data Input'!G24)/('Data Input'!$A25-'Data Input'!$A24)</f>
        <v>3438.5714285714284</v>
      </c>
      <c r="H23" s="289">
        <f>('Data Input'!H25-'Data Input'!H24)/('Data Input'!$A25-'Data Input'!$A24)</f>
        <v>0</v>
      </c>
      <c r="I23" s="289"/>
      <c r="J23" s="210">
        <f>('Data Input'!J25-'Data Input'!J24)/('Data Input'!$A25-'Data Input'!$A24)</f>
        <v>0</v>
      </c>
      <c r="K23" s="289">
        <f>('Data Input'!K25-'Data Input'!K24)/('Data Input'!$A25-'Data Input'!$A24)</f>
        <v>9088.5714285714294</v>
      </c>
      <c r="L23" s="210">
        <f>('Data Input'!L25-'Data Input'!L24)/('Data Input'!$A25-'Data Input'!$A24)</f>
        <v>12265.714285714286</v>
      </c>
      <c r="M23" s="210">
        <f>('Data Input'!M25-'Data Input'!M24)/('Data Input'!$A25-'Data Input'!$A24)</f>
        <v>16585.714285714286</v>
      </c>
      <c r="N23" s="210">
        <f>('Data Input'!N25-'Data Input'!N24)/('Data Input'!$A25-'Data Input'!$A24)</f>
        <v>9784.2857142857138</v>
      </c>
      <c r="O23" s="289">
        <f>('Data Input'!O25-'Data Input'!O24)/('Data Input'!$A25-'Data Input'!$A24)</f>
        <v>11198.571428571429</v>
      </c>
      <c r="P23" s="210">
        <f>('Data Input'!P25-'Data Input'!P24)/('Data Input'!$A25-'Data Input'!$A24)</f>
        <v>914.28571428571433</v>
      </c>
      <c r="Q23" s="210"/>
      <c r="R23" s="276"/>
      <c r="S23" s="276"/>
      <c r="T23" s="289">
        <f>('Data Input'!T25-'Data Input'!T24)/('Data Input'!$A25-'Data Input'!$A24)</f>
        <v>0</v>
      </c>
      <c r="U23" s="289">
        <f>('Data Input'!U25-'Data Input'!U24)/('Data Input'!$A25-'Data Input'!$A24)</f>
        <v>7017.1428571428569</v>
      </c>
      <c r="V23" s="297"/>
      <c r="W23" s="276"/>
      <c r="X23" s="210">
        <f t="shared" si="0"/>
        <v>101554.28571428571</v>
      </c>
      <c r="Y23" s="210">
        <f>('Data Input'!X25-'Data Input'!X24)/('Data Input'!$A25-'Data Input'!$A24)</f>
        <v>0</v>
      </c>
      <c r="Z23" s="210">
        <f t="shared" si="1"/>
        <v>101554.28571428571</v>
      </c>
      <c r="AB23" s="212" t="s">
        <v>195</v>
      </c>
    </row>
    <row r="24" spans="1:28" x14ac:dyDescent="0.3">
      <c r="A24" s="214">
        <f>'Data Input'!A26</f>
        <v>44376</v>
      </c>
      <c r="B24" s="210">
        <f>('Data Input'!B26-'Data Input'!B25)/('Data Input'!$A26-'Data Input'!$A25)</f>
        <v>7057.1428571428569</v>
      </c>
      <c r="C24" s="289">
        <f>('Data Input'!C26-'Data Input'!C25)/('Data Input'!$A26-'Data Input'!$A25)</f>
        <v>9991.4285714285706</v>
      </c>
      <c r="D24" s="210">
        <f>('Data Input'!D26-'Data Input'!D25)/('Data Input'!$A26-'Data Input'!$A25)</f>
        <v>0</v>
      </c>
      <c r="E24" s="289">
        <f>('Data Input'!E26-'Data Input'!E25)/('Data Input'!$A26-'Data Input'!$A25)</f>
        <v>0</v>
      </c>
      <c r="F24" s="210">
        <f>('Data Input'!F26-'Data Input'!F25)/('Data Input'!$A26-'Data Input'!$A25)</f>
        <v>0</v>
      </c>
      <c r="G24" s="289">
        <f>('Data Input'!G26-'Data Input'!G25)/('Data Input'!$A26-'Data Input'!$A25)</f>
        <v>2782.8571428571427</v>
      </c>
      <c r="H24" s="289">
        <f>('Data Input'!H26-'Data Input'!H25)/('Data Input'!$A26-'Data Input'!$A25)</f>
        <v>0</v>
      </c>
      <c r="I24" s="289"/>
      <c r="J24" s="210">
        <f>('Data Input'!J26-'Data Input'!J25)/('Data Input'!$A26-'Data Input'!$A25)</f>
        <v>0</v>
      </c>
      <c r="K24" s="289">
        <f>('Data Input'!K26-'Data Input'!K25)/('Data Input'!$A26-'Data Input'!$A25)</f>
        <v>9260</v>
      </c>
      <c r="L24" s="210">
        <f>('Data Input'!L26-'Data Input'!L25)/('Data Input'!$A26-'Data Input'!$A25)</f>
        <v>11835.714285714286</v>
      </c>
      <c r="M24" s="210">
        <f>('Data Input'!M26-'Data Input'!M25)/('Data Input'!$A26-'Data Input'!$A25)</f>
        <v>5221.4285714285716</v>
      </c>
      <c r="N24" s="210">
        <f>('Data Input'!N26-'Data Input'!N25)/('Data Input'!$A26-'Data Input'!$A25)</f>
        <v>10692.857142857143</v>
      </c>
      <c r="O24" s="289">
        <f>('Data Input'!O26-'Data Input'!O25)/('Data Input'!$A26-'Data Input'!$A25)</f>
        <v>11127.142857142857</v>
      </c>
      <c r="P24" s="210">
        <f>('Data Input'!P26-'Data Input'!P25)/('Data Input'!$A26-'Data Input'!$A25)</f>
        <v>418.57142857142856</v>
      </c>
      <c r="Q24" s="210"/>
      <c r="R24" s="276"/>
      <c r="S24" s="276"/>
      <c r="T24" s="289">
        <f>('Data Input'!T26-'Data Input'!T25)/('Data Input'!$A26-'Data Input'!$A25)</f>
        <v>0</v>
      </c>
      <c r="U24" s="289">
        <f>('Data Input'!U26-'Data Input'!U25)/('Data Input'!$A26-'Data Input'!$A25)</f>
        <v>6904.2857142857147</v>
      </c>
      <c r="V24" s="297"/>
      <c r="W24" s="276"/>
      <c r="X24" s="210">
        <f t="shared" si="0"/>
        <v>68387.14285714287</v>
      </c>
      <c r="Y24" s="210">
        <f>('Data Input'!X26-'Data Input'!X25)/('Data Input'!$A26-'Data Input'!$A25)</f>
        <v>0</v>
      </c>
      <c r="Z24" s="210">
        <f t="shared" si="1"/>
        <v>68387.14285714287</v>
      </c>
      <c r="AB24" s="212" t="s">
        <v>196</v>
      </c>
    </row>
    <row r="25" spans="1:28" x14ac:dyDescent="0.3">
      <c r="A25" s="214">
        <f>'Data Input'!A27</f>
        <v>44383</v>
      </c>
      <c r="B25" s="210">
        <f>('Data Input'!B27-'Data Input'!B26)/('Data Input'!$A27-'Data Input'!$A26)</f>
        <v>0</v>
      </c>
      <c r="C25" s="289">
        <f>('Data Input'!C27-'Data Input'!C26)/('Data Input'!$A27-'Data Input'!$A26)</f>
        <v>9000</v>
      </c>
      <c r="D25" s="210">
        <f>('Data Input'!D27-'Data Input'!D26)/('Data Input'!$A27-'Data Input'!$A26)</f>
        <v>0</v>
      </c>
      <c r="E25" s="289">
        <f>('Data Input'!E27-'Data Input'!E26)/('Data Input'!$A27-'Data Input'!$A26)</f>
        <v>0</v>
      </c>
      <c r="F25" s="210">
        <f>('Data Input'!F27-'Data Input'!F26)/('Data Input'!$A27-'Data Input'!$A26)</f>
        <v>0</v>
      </c>
      <c r="G25" s="289">
        <f>('Data Input'!G27-'Data Input'!G26)/('Data Input'!$A27-'Data Input'!$A26)</f>
        <v>3780</v>
      </c>
      <c r="H25" s="289">
        <f>('Data Input'!H27-'Data Input'!H26)/('Data Input'!$A27-'Data Input'!$A26)</f>
        <v>0</v>
      </c>
      <c r="I25" s="289"/>
      <c r="J25" s="210">
        <f>('Data Input'!J27-'Data Input'!J26)/('Data Input'!$A27-'Data Input'!$A26)</f>
        <v>0</v>
      </c>
      <c r="K25" s="289">
        <f>('Data Input'!K27-'Data Input'!K26)/('Data Input'!$A27-'Data Input'!$A26)</f>
        <v>9500</v>
      </c>
      <c r="L25" s="210">
        <f>('Data Input'!L27-'Data Input'!L26)/('Data Input'!$A27-'Data Input'!$A26)</f>
        <v>11541.428571428571</v>
      </c>
      <c r="M25" s="210">
        <f>('Data Input'!M27-'Data Input'!M26)/('Data Input'!$A27-'Data Input'!$A26)</f>
        <v>10864.285714285714</v>
      </c>
      <c r="N25" s="210">
        <f>('Data Input'!N27-'Data Input'!N26)/('Data Input'!$A27-'Data Input'!$A26)</f>
        <v>11962.857142857143</v>
      </c>
      <c r="O25" s="289">
        <f>('Data Input'!O27-'Data Input'!O26)/('Data Input'!$A27-'Data Input'!$A26)</f>
        <v>10971.428571428571</v>
      </c>
      <c r="P25" s="210">
        <f>('Data Input'!P27-'Data Input'!P26)/('Data Input'!$A27-'Data Input'!$A26)</f>
        <v>0</v>
      </c>
      <c r="Q25" s="210"/>
      <c r="R25" s="276"/>
      <c r="S25" s="276"/>
      <c r="T25" s="289">
        <f>('Data Input'!T27-'Data Input'!T26)/('Data Input'!$A27-'Data Input'!$A26)</f>
        <v>0</v>
      </c>
      <c r="U25" s="289">
        <f>('Data Input'!U27-'Data Input'!U26)/('Data Input'!$A27-'Data Input'!$A26)</f>
        <v>6284.2857142857147</v>
      </c>
      <c r="V25" s="297"/>
      <c r="W25" s="276"/>
      <c r="X25" s="210">
        <f t="shared" si="0"/>
        <v>67620</v>
      </c>
      <c r="Y25" s="210">
        <f>('Data Input'!X27-'Data Input'!X26)/('Data Input'!$A27-'Data Input'!$A26)</f>
        <v>0</v>
      </c>
      <c r="Z25" s="210">
        <f t="shared" si="1"/>
        <v>67620</v>
      </c>
      <c r="AB25" s="212" t="s">
        <v>197</v>
      </c>
    </row>
    <row r="26" spans="1:28" x14ac:dyDescent="0.3">
      <c r="A26" s="214">
        <f>'Data Input'!A28</f>
        <v>44390</v>
      </c>
      <c r="B26" s="210">
        <f>('Data Input'!B28-'Data Input'!B27)/('Data Input'!$A28-'Data Input'!$A27)</f>
        <v>0</v>
      </c>
      <c r="C26" s="289">
        <f>('Data Input'!C28-'Data Input'!C27)/('Data Input'!$A28-'Data Input'!$A27)</f>
        <v>8191.4285714285716</v>
      </c>
      <c r="D26" s="210">
        <f>('Data Input'!D28-'Data Input'!D27)/('Data Input'!$A28-'Data Input'!$A27)</f>
        <v>0</v>
      </c>
      <c r="E26" s="289">
        <f>('Data Input'!E28-'Data Input'!E27)/('Data Input'!$A28-'Data Input'!$A27)</f>
        <v>0</v>
      </c>
      <c r="F26" s="210">
        <f>('Data Input'!F28-'Data Input'!F27)/('Data Input'!$A28-'Data Input'!$A27)</f>
        <v>0</v>
      </c>
      <c r="G26" s="289">
        <f>('Data Input'!G28-'Data Input'!G27)/('Data Input'!$A28-'Data Input'!$A27)</f>
        <v>2998.5714285714284</v>
      </c>
      <c r="H26" s="289">
        <f>('Data Input'!H28-'Data Input'!H27)/('Data Input'!$A28-'Data Input'!$A27)</f>
        <v>0</v>
      </c>
      <c r="I26" s="289"/>
      <c r="J26" s="210">
        <f>('Data Input'!J28-'Data Input'!J27)/('Data Input'!$A28-'Data Input'!$A27)</f>
        <v>0</v>
      </c>
      <c r="K26" s="289">
        <f>('Data Input'!K28-'Data Input'!K27)/('Data Input'!$A28-'Data Input'!$A27)</f>
        <v>9150</v>
      </c>
      <c r="L26" s="210">
        <f>('Data Input'!L28-'Data Input'!L27)/('Data Input'!$A28-'Data Input'!$A27)</f>
        <v>11504.285714285714</v>
      </c>
      <c r="M26" s="210">
        <f>('Data Input'!M28-'Data Input'!M27)/('Data Input'!$A28-'Data Input'!$A27)</f>
        <v>9457.1428571428569</v>
      </c>
      <c r="N26" s="210">
        <f>('Data Input'!N28-'Data Input'!N27)/('Data Input'!$A28-'Data Input'!$A27)</f>
        <v>12398.571428571429</v>
      </c>
      <c r="O26" s="289">
        <f>('Data Input'!O28-'Data Input'!O27)/('Data Input'!$A28-'Data Input'!$A27)</f>
        <v>10872.857142857143</v>
      </c>
      <c r="P26" s="210">
        <f>('Data Input'!P28-'Data Input'!P27)/('Data Input'!$A28-'Data Input'!$A27)</f>
        <v>1931.4285714285713</v>
      </c>
      <c r="Q26" s="210"/>
      <c r="R26" s="276"/>
      <c r="S26" s="276"/>
      <c r="T26" s="289">
        <f>('Data Input'!T28-'Data Input'!T27)/('Data Input'!$A28-'Data Input'!$A27)</f>
        <v>0</v>
      </c>
      <c r="U26" s="289">
        <f>('Data Input'!U28-'Data Input'!U27)/('Data Input'!$A28-'Data Input'!$A27)</f>
        <v>6728.5714285714284</v>
      </c>
      <c r="V26" s="297"/>
      <c r="W26" s="276"/>
      <c r="X26" s="210">
        <f t="shared" si="0"/>
        <v>66504.28571428571</v>
      </c>
      <c r="Y26" s="210">
        <f>('Data Input'!X28-'Data Input'!X27)/('Data Input'!$A28-'Data Input'!$A27)</f>
        <v>0</v>
      </c>
      <c r="Z26" s="210">
        <f t="shared" si="1"/>
        <v>66504.28571428571</v>
      </c>
      <c r="AB26" s="212" t="s">
        <v>198</v>
      </c>
    </row>
    <row r="27" spans="1:28" x14ac:dyDescent="0.3">
      <c r="A27" s="214">
        <f>'Data Input'!A29</f>
        <v>44397</v>
      </c>
      <c r="B27" s="210">
        <f>('Data Input'!B29-'Data Input'!B28)/('Data Input'!$A29-'Data Input'!$A28)</f>
        <v>0</v>
      </c>
      <c r="C27" s="289">
        <f>('Data Input'!C29-'Data Input'!C28)/('Data Input'!$A29-'Data Input'!$A28)</f>
        <v>7592.8571428571431</v>
      </c>
      <c r="D27" s="210">
        <f>('Data Input'!D29-'Data Input'!D28)/('Data Input'!$A29-'Data Input'!$A28)</f>
        <v>0</v>
      </c>
      <c r="E27" s="289">
        <f>('Data Input'!E29-'Data Input'!E28)/('Data Input'!$A29-'Data Input'!$A28)</f>
        <v>0</v>
      </c>
      <c r="F27" s="210">
        <f>('Data Input'!F29-'Data Input'!F28)/('Data Input'!$A29-'Data Input'!$A28)</f>
        <v>0</v>
      </c>
      <c r="G27" s="289">
        <f>('Data Input'!G29-'Data Input'!G28)/('Data Input'!$A29-'Data Input'!$A28)</f>
        <v>2117.1428571428573</v>
      </c>
      <c r="H27" s="289">
        <f>('Data Input'!H29-'Data Input'!H28)/('Data Input'!$A29-'Data Input'!$A28)</f>
        <v>0</v>
      </c>
      <c r="I27" s="289"/>
      <c r="J27" s="210">
        <f>('Data Input'!J29-'Data Input'!J28)/('Data Input'!$A29-'Data Input'!$A28)</f>
        <v>0</v>
      </c>
      <c r="K27" s="289">
        <f>('Data Input'!K29-'Data Input'!K28)/('Data Input'!$A29-'Data Input'!$A28)</f>
        <v>9452.8571428571431</v>
      </c>
      <c r="L27" s="210">
        <f>('Data Input'!L29-'Data Input'!L28)/('Data Input'!$A29-'Data Input'!$A28)</f>
        <v>11680</v>
      </c>
      <c r="M27" s="210">
        <f>('Data Input'!M29-'Data Input'!M28)/('Data Input'!$A29-'Data Input'!$A28)</f>
        <v>12191.428571428571</v>
      </c>
      <c r="N27" s="210">
        <f>('Data Input'!N29-'Data Input'!N28)/('Data Input'!$A29-'Data Input'!$A28)</f>
        <v>6442.8571428571431</v>
      </c>
      <c r="O27" s="289">
        <f>('Data Input'!O29-'Data Input'!O28)/('Data Input'!$A29-'Data Input'!$A28)</f>
        <v>10401.428571428571</v>
      </c>
      <c r="P27" s="210">
        <f>('Data Input'!P29-'Data Input'!P28)/('Data Input'!$A29-'Data Input'!$A28)</f>
        <v>1860</v>
      </c>
      <c r="Q27" s="210"/>
      <c r="R27" s="276"/>
      <c r="S27" s="276"/>
      <c r="T27" s="289">
        <f>('Data Input'!T29-'Data Input'!T28)/('Data Input'!$A29-'Data Input'!$A28)</f>
        <v>0</v>
      </c>
      <c r="U27" s="289">
        <f>('Data Input'!U29-'Data Input'!U28)/('Data Input'!$A29-'Data Input'!$A28)</f>
        <v>582.85714285714289</v>
      </c>
      <c r="V27" s="297"/>
      <c r="W27" s="276"/>
      <c r="X27" s="210">
        <f t="shared" si="0"/>
        <v>61738.571428571435</v>
      </c>
      <c r="Y27" s="210">
        <f>('Data Input'!X29-'Data Input'!X28)/('Data Input'!$A29-'Data Input'!$A28)</f>
        <v>0</v>
      </c>
      <c r="Z27" s="210">
        <f t="shared" si="1"/>
        <v>61738.571428571435</v>
      </c>
      <c r="AB27" s="212" t="s">
        <v>199</v>
      </c>
    </row>
    <row r="28" spans="1:28" x14ac:dyDescent="0.3">
      <c r="A28" s="214">
        <f>'Data Input'!A30</f>
        <v>44404</v>
      </c>
      <c r="B28" s="210">
        <f>('Data Input'!B30-'Data Input'!B29)/('Data Input'!$A30-'Data Input'!$A29)</f>
        <v>0</v>
      </c>
      <c r="C28" s="289">
        <f>('Data Input'!C30-'Data Input'!C29)/('Data Input'!$A30-'Data Input'!$A29)</f>
        <v>7320</v>
      </c>
      <c r="D28" s="210">
        <f>('Data Input'!D30-'Data Input'!D29)/('Data Input'!$A30-'Data Input'!$A29)</f>
        <v>0</v>
      </c>
      <c r="E28" s="289">
        <f>('Data Input'!E30-'Data Input'!E29)/('Data Input'!$A30-'Data Input'!$A29)</f>
        <v>0</v>
      </c>
      <c r="F28" s="210">
        <f>('Data Input'!F30-'Data Input'!F29)/('Data Input'!$A30-'Data Input'!$A29)</f>
        <v>0</v>
      </c>
      <c r="G28" s="289">
        <f>('Data Input'!G30-'Data Input'!G29)/('Data Input'!$A30-'Data Input'!$A29)</f>
        <v>4885.7142857142853</v>
      </c>
      <c r="H28" s="289">
        <f>('Data Input'!H30-'Data Input'!H29)/('Data Input'!$A30-'Data Input'!$A29)</f>
        <v>0</v>
      </c>
      <c r="I28" s="289"/>
      <c r="J28" s="210">
        <f>('Data Input'!J30-'Data Input'!J29)/('Data Input'!$A30-'Data Input'!$A29)</f>
        <v>0</v>
      </c>
      <c r="K28" s="289">
        <f>('Data Input'!K30-'Data Input'!K29)/('Data Input'!$A30-'Data Input'!$A29)</f>
        <v>8782.8571428571431</v>
      </c>
      <c r="L28" s="210">
        <f>('Data Input'!L30-'Data Input'!L29)/('Data Input'!$A30-'Data Input'!$A29)</f>
        <v>10412.857142857143</v>
      </c>
      <c r="M28" s="210">
        <f>('Data Input'!M30-'Data Input'!M29)/('Data Input'!$A30-'Data Input'!$A29)</f>
        <v>9907.1428571428569</v>
      </c>
      <c r="N28" s="210">
        <f>('Data Input'!N30-'Data Input'!N29)/('Data Input'!$A30-'Data Input'!$A29)</f>
        <v>3348.5714285714284</v>
      </c>
      <c r="O28" s="289">
        <f>('Data Input'!O30-'Data Input'!O29)/('Data Input'!$A30-'Data Input'!$A29)</f>
        <v>9542.8571428571431</v>
      </c>
      <c r="P28" s="210">
        <f>('Data Input'!P30-'Data Input'!P29)/('Data Input'!$A30-'Data Input'!$A29)</f>
        <v>51.428571428571431</v>
      </c>
      <c r="Q28" s="210"/>
      <c r="R28" s="276"/>
      <c r="S28" s="276"/>
      <c r="T28" s="289">
        <f>('Data Input'!T30-'Data Input'!T29)/('Data Input'!$A30-'Data Input'!$A29)</f>
        <v>0</v>
      </c>
      <c r="U28" s="289">
        <f>('Data Input'!U30-'Data Input'!U29)/('Data Input'!$A30-'Data Input'!$A29)</f>
        <v>11381.428571428571</v>
      </c>
      <c r="V28" s="297"/>
      <c r="W28" s="276"/>
      <c r="X28" s="210">
        <f t="shared" si="0"/>
        <v>54251.428571428572</v>
      </c>
      <c r="Y28" s="210">
        <f>('Data Input'!X30-'Data Input'!X29)/('Data Input'!$A30-'Data Input'!$A29)</f>
        <v>0</v>
      </c>
      <c r="Z28" s="210">
        <f t="shared" si="1"/>
        <v>54251.428571428572</v>
      </c>
      <c r="AB28" s="212" t="s">
        <v>200</v>
      </c>
    </row>
    <row r="29" spans="1:28" x14ac:dyDescent="0.3">
      <c r="A29" s="214">
        <f>'Data Input'!A31</f>
        <v>44411</v>
      </c>
      <c r="B29" s="210">
        <f>('Data Input'!B31-'Data Input'!B30)/('Data Input'!$A31-'Data Input'!$A30)</f>
        <v>0</v>
      </c>
      <c r="C29" s="289">
        <f>('Data Input'!C31-'Data Input'!C30)/('Data Input'!$A31-'Data Input'!$A30)</f>
        <v>8632.8571428571431</v>
      </c>
      <c r="D29" s="210">
        <f>('Data Input'!D31-'Data Input'!D30)/('Data Input'!$A31-'Data Input'!$A30)</f>
        <v>0</v>
      </c>
      <c r="E29" s="289">
        <f>('Data Input'!E31-'Data Input'!E30)/('Data Input'!$A31-'Data Input'!$A30)</f>
        <v>0</v>
      </c>
      <c r="F29" s="210">
        <f>('Data Input'!F31-'Data Input'!F30)/('Data Input'!$A31-'Data Input'!$A30)</f>
        <v>0</v>
      </c>
      <c r="G29" s="289">
        <f>('Data Input'!G31-'Data Input'!G30)/('Data Input'!$A31-'Data Input'!$A30)</f>
        <v>3414.2857142857142</v>
      </c>
      <c r="H29" s="289">
        <f>('Data Input'!H31-'Data Input'!H30)/('Data Input'!$A31-'Data Input'!$A30)</f>
        <v>0</v>
      </c>
      <c r="I29" s="289"/>
      <c r="J29" s="210">
        <f>('Data Input'!J31-'Data Input'!J30)/('Data Input'!$A31-'Data Input'!$A30)</f>
        <v>0</v>
      </c>
      <c r="K29" s="289">
        <f>('Data Input'!K31-'Data Input'!K30)/('Data Input'!$A31-'Data Input'!$A30)</f>
        <v>10901.428571428571</v>
      </c>
      <c r="L29" s="210">
        <f>('Data Input'!L31-'Data Input'!L30)/('Data Input'!$A31-'Data Input'!$A30)</f>
        <v>12582.857142857143</v>
      </c>
      <c r="M29" s="210">
        <f>('Data Input'!M31-'Data Input'!M30)/('Data Input'!$A31-'Data Input'!$A30)</f>
        <v>10275.714285714286</v>
      </c>
      <c r="N29" s="210">
        <f>('Data Input'!N31-'Data Input'!N30)/('Data Input'!$A31-'Data Input'!$A30)</f>
        <v>480</v>
      </c>
      <c r="O29" s="289">
        <f>('Data Input'!O31-'Data Input'!O30)/('Data Input'!$A31-'Data Input'!$A30)</f>
        <v>11224.285714285714</v>
      </c>
      <c r="P29" s="210">
        <f>('Data Input'!P31-'Data Input'!P30)/('Data Input'!$A31-'Data Input'!$A30)</f>
        <v>967.14285714285711</v>
      </c>
      <c r="Q29" s="210"/>
      <c r="R29" s="276"/>
      <c r="S29" s="276"/>
      <c r="T29" s="289">
        <f>('Data Input'!T31-'Data Input'!T30)/('Data Input'!$A31-'Data Input'!$A30)</f>
        <v>0</v>
      </c>
      <c r="U29" s="289">
        <f>('Data Input'!U31-'Data Input'!U30)/('Data Input'!$A31-'Data Input'!$A30)</f>
        <v>6607.1428571428569</v>
      </c>
      <c r="V29" s="297"/>
      <c r="W29" s="276"/>
      <c r="X29" s="210">
        <f t="shared" si="0"/>
        <v>58478.57142857142</v>
      </c>
      <c r="Y29" s="210">
        <f>('Data Input'!X31-'Data Input'!X30)/('Data Input'!$A31-'Data Input'!$A30)</f>
        <v>0</v>
      </c>
      <c r="Z29" s="210">
        <f t="shared" si="1"/>
        <v>58478.57142857142</v>
      </c>
      <c r="AB29" s="212"/>
    </row>
    <row r="30" spans="1:28" x14ac:dyDescent="0.3">
      <c r="A30" s="214">
        <f>'Data Input'!A32</f>
        <v>44418</v>
      </c>
      <c r="B30" s="210">
        <f>('Data Input'!B32-'Data Input'!B31)/('Data Input'!$A32-'Data Input'!$A31)</f>
        <v>15901.428571428571</v>
      </c>
      <c r="C30" s="289">
        <f>('Data Input'!C32-'Data Input'!C31)/('Data Input'!$A32-'Data Input'!$A31)</f>
        <v>7825.7142857142853</v>
      </c>
      <c r="D30" s="210">
        <f>('Data Input'!D32-'Data Input'!D31)/('Data Input'!$A32-'Data Input'!$A31)</f>
        <v>0</v>
      </c>
      <c r="E30" s="289">
        <f>('Data Input'!E32-'Data Input'!E31)/('Data Input'!$A32-'Data Input'!$A31)</f>
        <v>0</v>
      </c>
      <c r="F30" s="210">
        <f>('Data Input'!F32-'Data Input'!F31)/('Data Input'!$A32-'Data Input'!$A31)</f>
        <v>0</v>
      </c>
      <c r="G30" s="289">
        <f>('Data Input'!G32-'Data Input'!G31)/('Data Input'!$A32-'Data Input'!$A31)</f>
        <v>4207.1428571428569</v>
      </c>
      <c r="H30" s="289">
        <f>('Data Input'!H32-'Data Input'!H31)/('Data Input'!$A32-'Data Input'!$A31)</f>
        <v>0</v>
      </c>
      <c r="I30" s="289"/>
      <c r="J30" s="210">
        <f>('Data Input'!J32-'Data Input'!J31)/('Data Input'!$A32-'Data Input'!$A31)</f>
        <v>0</v>
      </c>
      <c r="K30" s="289">
        <f>('Data Input'!K32-'Data Input'!K31)/('Data Input'!$A32-'Data Input'!$A31)</f>
        <v>9737.1428571428569</v>
      </c>
      <c r="L30" s="210">
        <f>('Data Input'!L32-'Data Input'!L31)/('Data Input'!$A32-'Data Input'!$A31)</f>
        <v>11868.571428571429</v>
      </c>
      <c r="M30" s="210">
        <f>('Data Input'!M32-'Data Input'!M31)/('Data Input'!$A32-'Data Input'!$A31)</f>
        <v>12160</v>
      </c>
      <c r="N30" s="210">
        <f>('Data Input'!N32-'Data Input'!N31)/('Data Input'!$A32-'Data Input'!$A31)</f>
        <v>5854.2857142857147</v>
      </c>
      <c r="O30" s="289">
        <v>10000</v>
      </c>
      <c r="P30" s="210">
        <f>('Data Input'!P32-'Data Input'!P31)/('Data Input'!$A32-'Data Input'!$A31)</f>
        <v>885.71428571428567</v>
      </c>
      <c r="Q30" s="210"/>
      <c r="R30" s="276"/>
      <c r="S30" s="276"/>
      <c r="T30" s="289">
        <f>('Data Input'!T32-'Data Input'!T31)/('Data Input'!$A32-'Data Input'!$A31)</f>
        <v>0</v>
      </c>
      <c r="U30" s="289">
        <f>('Data Input'!U32-'Data Input'!U31)/('Data Input'!$A32-'Data Input'!$A31)</f>
        <v>6080</v>
      </c>
      <c r="V30" s="297"/>
      <c r="W30" s="276"/>
      <c r="X30" s="210">
        <v>60000</v>
      </c>
      <c r="Y30" s="210">
        <f>('Data Input'!X32-'Data Input'!X31)/('Data Input'!$A32-'Data Input'!$A31)</f>
        <v>0</v>
      </c>
      <c r="Z30" s="210">
        <f t="shared" si="1"/>
        <v>60000</v>
      </c>
      <c r="AB30" s="207" t="s">
        <v>201</v>
      </c>
    </row>
    <row r="31" spans="1:28" x14ac:dyDescent="0.3">
      <c r="A31" s="214">
        <f>'Data Input'!A33</f>
        <v>44425</v>
      </c>
      <c r="B31" s="210">
        <f>('Data Input'!B33-'Data Input'!B32)/('Data Input'!$A33-'Data Input'!$A32)</f>
        <v>48685.714285714283</v>
      </c>
      <c r="C31" s="289">
        <f>('Data Input'!C33-'Data Input'!C32)/('Data Input'!$A33-'Data Input'!$A32)</f>
        <v>7648.5714285714284</v>
      </c>
      <c r="D31" s="210">
        <f>('Data Input'!D33-'Data Input'!D32)/('Data Input'!$A33-'Data Input'!$A32)</f>
        <v>0</v>
      </c>
      <c r="E31" s="289">
        <f>('Data Input'!E33-'Data Input'!E32)/('Data Input'!$A33-'Data Input'!$A32)</f>
        <v>0</v>
      </c>
      <c r="F31" s="210">
        <f>('Data Input'!F33-'Data Input'!F32)/('Data Input'!$A33-'Data Input'!$A32)</f>
        <v>0</v>
      </c>
      <c r="G31" s="289">
        <f>('Data Input'!G33-'Data Input'!G32)/('Data Input'!$A33-'Data Input'!$A32)</f>
        <v>3131.4285714285716</v>
      </c>
      <c r="H31" s="289">
        <f>('Data Input'!H33-'Data Input'!H32)/('Data Input'!$A33-'Data Input'!$A32)</f>
        <v>0</v>
      </c>
      <c r="I31" s="289"/>
      <c r="J31" s="210">
        <f>('Data Input'!J33-'Data Input'!J32)/('Data Input'!$A33-'Data Input'!$A32)</f>
        <v>0</v>
      </c>
      <c r="K31" s="289">
        <f>('Data Input'!K33-'Data Input'!K32)/('Data Input'!$A33-'Data Input'!$A32)</f>
        <v>9008.5714285714294</v>
      </c>
      <c r="L31" s="210">
        <f>('Data Input'!L33-'Data Input'!L32)/('Data Input'!$A33-'Data Input'!$A32)</f>
        <v>12431.428571428571</v>
      </c>
      <c r="M31" s="210">
        <f>('Data Input'!M33-'Data Input'!M32)/('Data Input'!$A33-'Data Input'!$A32)</f>
        <v>10778.571428571429</v>
      </c>
      <c r="N31" s="210">
        <f>('Data Input'!N33-'Data Input'!N32)/('Data Input'!$A33-'Data Input'!$A32)</f>
        <v>7780</v>
      </c>
      <c r="O31" s="289">
        <f>('Data Input'!O33-'Data Input'!O32)/('Data Input'!$A33-'Data Input'!$A32)</f>
        <v>8065.7142857142853</v>
      </c>
      <c r="P31" s="210">
        <f>('Data Input'!P33-'Data Input'!P32)/('Data Input'!$A33-'Data Input'!$A32)</f>
        <v>874.28571428571433</v>
      </c>
      <c r="Q31" s="210"/>
      <c r="R31" s="276"/>
      <c r="S31" s="276"/>
      <c r="T31" s="289">
        <f>('Data Input'!T33-'Data Input'!T32)/('Data Input'!$A33-'Data Input'!$A32)</f>
        <v>0</v>
      </c>
      <c r="U31" s="289">
        <f>('Data Input'!U33-'Data Input'!U32)/('Data Input'!$A33-'Data Input'!$A32)</f>
        <v>6032.8571428571431</v>
      </c>
      <c r="V31" s="297"/>
      <c r="W31" s="276"/>
      <c r="X31" s="210">
        <f>SUM(B31:T31)</f>
        <v>108404.28571428571</v>
      </c>
      <c r="Y31" s="210">
        <f>('Data Input'!X33-'Data Input'!X32)/('Data Input'!$A33-'Data Input'!$A32)</f>
        <v>0</v>
      </c>
      <c r="Z31" s="210">
        <f t="shared" si="1"/>
        <v>108404.28571428571</v>
      </c>
      <c r="AB31" s="212" t="s">
        <v>202</v>
      </c>
    </row>
    <row r="32" spans="1:28" x14ac:dyDescent="0.3">
      <c r="A32" s="214">
        <f>'Data Input'!A34</f>
        <v>44432</v>
      </c>
      <c r="B32" s="210">
        <f>('Data Input'!B34-'Data Input'!B33)/('Data Input'!$A34-'Data Input'!$A33)</f>
        <v>13808.571428571429</v>
      </c>
      <c r="C32" s="289">
        <f>('Data Input'!C34-'Data Input'!C33)/('Data Input'!$A34-'Data Input'!$A33)</f>
        <v>7540</v>
      </c>
      <c r="D32" s="210">
        <f>('Data Input'!D34-'Data Input'!D33)/('Data Input'!$A34-'Data Input'!$A33)</f>
        <v>0</v>
      </c>
      <c r="E32" s="289">
        <f>('Data Input'!E34-'Data Input'!E33)/('Data Input'!$A34-'Data Input'!$A33)</f>
        <v>0</v>
      </c>
      <c r="F32" s="210">
        <f>('Data Input'!F34-'Data Input'!F33)/('Data Input'!$A34-'Data Input'!$A33)</f>
        <v>0</v>
      </c>
      <c r="G32" s="289">
        <f>('Data Input'!G34-'Data Input'!G33)/('Data Input'!$A34-'Data Input'!$A33)</f>
        <v>3620</v>
      </c>
      <c r="H32" s="289">
        <f>('Data Input'!H34-'Data Input'!H33)/('Data Input'!$A34-'Data Input'!$A33)</f>
        <v>0</v>
      </c>
      <c r="I32" s="289"/>
      <c r="J32" s="210">
        <f>('Data Input'!J34-'Data Input'!J33)/('Data Input'!$A34-'Data Input'!$A33)</f>
        <v>0</v>
      </c>
      <c r="K32" s="289">
        <f>('Data Input'!K34-'Data Input'!K33)/('Data Input'!$A34-'Data Input'!$A33)</f>
        <v>8761.4285714285706</v>
      </c>
      <c r="L32" s="210">
        <f>('Data Input'!L34-'Data Input'!L33)/('Data Input'!$A34-'Data Input'!$A33)</f>
        <v>11420</v>
      </c>
      <c r="M32" s="210">
        <f>('Data Input'!M34-'Data Input'!M33)/('Data Input'!$A34-'Data Input'!$A33)</f>
        <v>10742.857142857143</v>
      </c>
      <c r="N32" s="210">
        <f>('Data Input'!N34-'Data Input'!N33)/('Data Input'!$A34-'Data Input'!$A33)</f>
        <v>6017.1428571428569</v>
      </c>
      <c r="O32" s="289">
        <f>('Data Input'!O34-'Data Input'!O33)/('Data Input'!$A34-'Data Input'!$A33)</f>
        <v>14927.142857142857</v>
      </c>
      <c r="P32" s="210">
        <f>('Data Input'!P34-'Data Input'!P33)/('Data Input'!$A34-'Data Input'!$A33)</f>
        <v>897.14285714285711</v>
      </c>
      <c r="Q32" s="210"/>
      <c r="R32" s="276"/>
      <c r="S32" s="276"/>
      <c r="T32" s="289">
        <f>('Data Input'!T34-'Data Input'!T33)/('Data Input'!$A34-'Data Input'!$A33)</f>
        <v>608550</v>
      </c>
      <c r="U32" s="289">
        <f>('Data Input'!U34-'Data Input'!U33)/('Data Input'!$A34-'Data Input'!$A33)</f>
        <v>6531.4285714285716</v>
      </c>
      <c r="V32" s="297"/>
      <c r="W32" s="276"/>
      <c r="X32" s="210">
        <f>SUM(B32:T32)</f>
        <v>686284.28571428568</v>
      </c>
      <c r="Y32" s="210">
        <f>('Data Input'!X34-'Data Input'!X33)/('Data Input'!$A34-'Data Input'!$A33)</f>
        <v>0</v>
      </c>
      <c r="Z32" s="210">
        <f t="shared" si="1"/>
        <v>686284.28571428568</v>
      </c>
      <c r="AB32" s="212" t="s">
        <v>203</v>
      </c>
    </row>
    <row r="33" spans="1:28" x14ac:dyDescent="0.3">
      <c r="A33" s="214">
        <f>'Data Input'!A35</f>
        <v>44439</v>
      </c>
      <c r="B33" s="210">
        <f>('Data Input'!B35-'Data Input'!B34)/('Data Input'!$A35-'Data Input'!$A34)</f>
        <v>520</v>
      </c>
      <c r="C33" s="289">
        <f>('Data Input'!C35-'Data Input'!C34)/('Data Input'!$A35-'Data Input'!$A34)</f>
        <v>7498.5714285714284</v>
      </c>
      <c r="D33" s="210">
        <f>('Data Input'!D35-'Data Input'!D34)/('Data Input'!$A35-'Data Input'!$A34)</f>
        <v>0</v>
      </c>
      <c r="E33" s="289">
        <f>('Data Input'!E35-'Data Input'!E34)/('Data Input'!$A35-'Data Input'!$A34)</f>
        <v>0</v>
      </c>
      <c r="F33" s="210">
        <f>('Data Input'!F35-'Data Input'!F34)/('Data Input'!$A35-'Data Input'!$A34)</f>
        <v>0</v>
      </c>
      <c r="G33" s="289">
        <f>('Data Input'!G35-'Data Input'!G34)/('Data Input'!$A35-'Data Input'!$A34)</f>
        <v>3152.8571428571427</v>
      </c>
      <c r="H33" s="289">
        <f>('Data Input'!H35-'Data Input'!H34)/('Data Input'!$A35-'Data Input'!$A34)</f>
        <v>0</v>
      </c>
      <c r="I33" s="289"/>
      <c r="J33" s="210">
        <f>('Data Input'!J35-'Data Input'!J34)/('Data Input'!$A35-'Data Input'!$A34)</f>
        <v>0</v>
      </c>
      <c r="K33" s="289">
        <f>('Data Input'!K35-'Data Input'!K34)/('Data Input'!$A35-'Data Input'!$A34)</f>
        <v>9815.7142857142862</v>
      </c>
      <c r="L33" s="210">
        <f>('Data Input'!L35-'Data Input'!L34)/('Data Input'!$A35-'Data Input'!$A34)</f>
        <v>11091.428571428571</v>
      </c>
      <c r="M33" s="210">
        <f>('Data Input'!M35-'Data Input'!M34)/('Data Input'!$A35-'Data Input'!$A34)</f>
        <v>10670</v>
      </c>
      <c r="N33" s="210">
        <f>('Data Input'!N35-'Data Input'!N34)/('Data Input'!$A35-'Data Input'!$A34)</f>
        <v>4531.4285714285716</v>
      </c>
      <c r="O33" s="289">
        <f>('Data Input'!O35-'Data Input'!O34)/('Data Input'!$A35-'Data Input'!$A34)</f>
        <v>14371.428571428571</v>
      </c>
      <c r="P33" s="210">
        <f>('Data Input'!P35-'Data Input'!P34)/('Data Input'!$A35-'Data Input'!$A34)</f>
        <v>835.71428571428567</v>
      </c>
      <c r="Q33" s="210"/>
      <c r="R33" s="276"/>
      <c r="S33" s="276"/>
      <c r="T33" s="289">
        <f>('Data Input'!T35-'Data Input'!T34)/('Data Input'!$A35-'Data Input'!$A34)</f>
        <v>5772.8571428571431</v>
      </c>
      <c r="U33" s="289">
        <f>('Data Input'!U35-'Data Input'!U34)/('Data Input'!$A35-'Data Input'!$A34)</f>
        <v>5424.2857142857147</v>
      </c>
      <c r="V33" s="297"/>
      <c r="W33" s="276"/>
      <c r="X33" s="210">
        <f>SUM(B33:T33)</f>
        <v>68260</v>
      </c>
      <c r="Y33" s="210">
        <f>('Data Input'!X35-'Data Input'!X34)/('Data Input'!$A35-'Data Input'!$A34)</f>
        <v>0</v>
      </c>
      <c r="Z33" s="210">
        <f t="shared" si="1"/>
        <v>68260</v>
      </c>
      <c r="AB33" s="207" t="s">
        <v>204</v>
      </c>
    </row>
    <row r="34" spans="1:28" x14ac:dyDescent="0.3">
      <c r="A34" s="214">
        <f>'Data Input'!A36</f>
        <v>44446</v>
      </c>
      <c r="B34" s="210">
        <f>('Data Input'!B36-'Data Input'!B35)/('Data Input'!$A36-'Data Input'!$A35)</f>
        <v>0</v>
      </c>
      <c r="C34" s="289">
        <f>('Data Input'!C36-'Data Input'!C35)/('Data Input'!$A36-'Data Input'!$A35)</f>
        <v>7278.5714285714284</v>
      </c>
      <c r="D34" s="210">
        <f>('Data Input'!D36-'Data Input'!D35)/('Data Input'!$A36-'Data Input'!$A35)</f>
        <v>0</v>
      </c>
      <c r="E34" s="289">
        <f>('Data Input'!E36-'Data Input'!E35)/('Data Input'!$A36-'Data Input'!$A35)</f>
        <v>0</v>
      </c>
      <c r="F34" s="210">
        <f>('Data Input'!F36-'Data Input'!F35)/('Data Input'!$A36-'Data Input'!$A35)</f>
        <v>0</v>
      </c>
      <c r="G34" s="289">
        <f>('Data Input'!G36-'Data Input'!G35)/('Data Input'!$A36-'Data Input'!$A35)</f>
        <v>2957.1428571428573</v>
      </c>
      <c r="H34" s="289">
        <f>('Data Input'!H36-'Data Input'!H35)/('Data Input'!$A36-'Data Input'!$A35)</f>
        <v>0</v>
      </c>
      <c r="I34" s="289"/>
      <c r="J34" s="210">
        <f>('Data Input'!J36-'Data Input'!J35)/('Data Input'!$A36-'Data Input'!$A35)</f>
        <v>0</v>
      </c>
      <c r="K34" s="289">
        <f>('Data Input'!K36-'Data Input'!K35)/('Data Input'!$A36-'Data Input'!$A35)</f>
        <v>9169</v>
      </c>
      <c r="L34" s="210">
        <f>('Data Input'!L36-'Data Input'!L35)/('Data Input'!$A36-'Data Input'!$A35)</f>
        <v>11097.142857142857</v>
      </c>
      <c r="M34" s="210">
        <f>('Data Input'!M36-'Data Input'!M35)/('Data Input'!$A36-'Data Input'!$A35)</f>
        <v>10645.714285714286</v>
      </c>
      <c r="N34" s="210">
        <f>('Data Input'!N36-'Data Input'!N35)/('Data Input'!$A36-'Data Input'!$A35)</f>
        <v>2872.8571428571427</v>
      </c>
      <c r="O34" s="289">
        <f>('Data Input'!O36-'Data Input'!O35)/('Data Input'!$A36-'Data Input'!$A35)</f>
        <v>14542.857142857143</v>
      </c>
      <c r="P34" s="210">
        <f>('Data Input'!P36-'Data Input'!P35)/('Data Input'!$A36-'Data Input'!$A35)</f>
        <v>862.85714285714289</v>
      </c>
      <c r="Q34" s="210"/>
      <c r="R34" s="276"/>
      <c r="S34" s="276"/>
      <c r="T34" s="289">
        <f>('Data Input'!T36-'Data Input'!T35)/('Data Input'!$A36-'Data Input'!$A35)</f>
        <v>8484.2857142857138</v>
      </c>
      <c r="U34" s="289">
        <f>('Data Input'!U36-'Data Input'!U35)/('Data Input'!$A36-'Data Input'!$A35)</f>
        <v>5550</v>
      </c>
      <c r="V34" s="297"/>
      <c r="W34" s="276"/>
      <c r="X34" s="210">
        <f>SUM(B34:T34)</f>
        <v>67910.42857142858</v>
      </c>
      <c r="Y34" s="210">
        <f>('Data Input'!X36-'Data Input'!X35)/('Data Input'!$A36-'Data Input'!$A35)</f>
        <v>0</v>
      </c>
      <c r="Z34" s="210">
        <f t="shared" si="1"/>
        <v>67910.42857142858</v>
      </c>
      <c r="AB34" s="212"/>
    </row>
    <row r="35" spans="1:28" x14ac:dyDescent="0.3">
      <c r="A35" s="214">
        <f>'Data Input'!A37</f>
        <v>44453</v>
      </c>
      <c r="B35" s="210">
        <f>('Data Input'!B37-'Data Input'!B36)/('Data Input'!$A37-'Data Input'!$A36)</f>
        <v>6391.4285714285716</v>
      </c>
      <c r="C35" s="289">
        <f>('Data Input'!C37-'Data Input'!C36)/('Data Input'!$A37-'Data Input'!$A36)</f>
        <v>7187.1428571428569</v>
      </c>
      <c r="D35" s="210">
        <f>('Data Input'!D37-'Data Input'!D36)/('Data Input'!$A37-'Data Input'!$A36)</f>
        <v>0</v>
      </c>
      <c r="E35" s="289">
        <f>('Data Input'!E37-'Data Input'!E36)/('Data Input'!$A37-'Data Input'!$A36)</f>
        <v>0</v>
      </c>
      <c r="F35" s="210">
        <f>('Data Input'!F37-'Data Input'!F36)/('Data Input'!$A37-'Data Input'!$A36)</f>
        <v>0</v>
      </c>
      <c r="G35" s="289">
        <f>('Data Input'!G37-'Data Input'!G36)/('Data Input'!$A37-'Data Input'!$A36)</f>
        <v>4177.1428571428569</v>
      </c>
      <c r="H35" s="289">
        <f>('Data Input'!H37-'Data Input'!H36)/('Data Input'!$A37-'Data Input'!$A36)</f>
        <v>0</v>
      </c>
      <c r="I35" s="289"/>
      <c r="J35" s="210">
        <f>('Data Input'!J37-'Data Input'!J36)/('Data Input'!$A37-'Data Input'!$A36)</f>
        <v>0</v>
      </c>
      <c r="K35" s="289">
        <v>11000</v>
      </c>
      <c r="L35" s="210">
        <f>('Data Input'!L37-'Data Input'!L36)/('Data Input'!$A37-'Data Input'!$A36)</f>
        <v>11584.285714285714</v>
      </c>
      <c r="M35" s="210">
        <f>('Data Input'!M37-'Data Input'!M36)/('Data Input'!$A37-'Data Input'!$A36)</f>
        <v>10048.571428571429</v>
      </c>
      <c r="N35" s="210">
        <f>('Data Input'!N37-'Data Input'!N36)/('Data Input'!$A37-'Data Input'!$A36)</f>
        <v>3734.2857142857142</v>
      </c>
      <c r="O35" s="289">
        <f>('Data Input'!O37-'Data Input'!O36)/('Data Input'!$A37-'Data Input'!$A36)</f>
        <v>17467.142857142859</v>
      </c>
      <c r="P35" s="210">
        <f>('Data Input'!P37-'Data Input'!P36)/('Data Input'!$A37-'Data Input'!$A36)</f>
        <v>852.85714285714289</v>
      </c>
      <c r="Q35" s="210"/>
      <c r="R35" s="276"/>
      <c r="S35" s="276"/>
      <c r="T35" s="289">
        <f>('Data Input'!T37-'Data Input'!T36)/('Data Input'!$A37-'Data Input'!$A36)</f>
        <v>9124.2857142857138</v>
      </c>
      <c r="U35" s="289">
        <f>('Data Input'!U37-'Data Input'!U36)/('Data Input'!$A37-'Data Input'!$A36)</f>
        <v>5737.1428571428569</v>
      </c>
      <c r="V35" s="297"/>
      <c r="W35" s="276"/>
      <c r="X35" s="210">
        <v>60000</v>
      </c>
      <c r="Y35" s="210">
        <f>('Data Input'!X37-'Data Input'!X36)/('Data Input'!$A37-'Data Input'!$A36)</f>
        <v>0</v>
      </c>
      <c r="Z35" s="210">
        <f t="shared" si="1"/>
        <v>60000</v>
      </c>
      <c r="AB35" s="212"/>
    </row>
    <row r="36" spans="1:28" x14ac:dyDescent="0.3">
      <c r="A36" s="214">
        <f>'Data Input'!A38</f>
        <v>44460</v>
      </c>
      <c r="B36" s="210">
        <f>('Data Input'!B38-'Data Input'!B37)/('Data Input'!$A38-'Data Input'!$A37)</f>
        <v>5112.8571428571431</v>
      </c>
      <c r="C36" s="289">
        <f>('Data Input'!C38-'Data Input'!C37)/('Data Input'!$A38-'Data Input'!$A37)</f>
        <v>7134.2857142857147</v>
      </c>
      <c r="D36" s="210">
        <f>('Data Input'!D38-'Data Input'!D37)/('Data Input'!$A38-'Data Input'!$A37)</f>
        <v>0</v>
      </c>
      <c r="E36" s="289">
        <f>('Data Input'!E38-'Data Input'!E37)/('Data Input'!$A38-'Data Input'!$A37)</f>
        <v>0</v>
      </c>
      <c r="F36" s="210">
        <f>('Data Input'!F38-'Data Input'!F37)/('Data Input'!$A38-'Data Input'!$A37)</f>
        <v>0</v>
      </c>
      <c r="G36" s="289">
        <f>('Data Input'!G38-'Data Input'!G37)/('Data Input'!$A38-'Data Input'!$A37)</f>
        <v>2698.5714285714284</v>
      </c>
      <c r="H36" s="289">
        <f>('Data Input'!H38-'Data Input'!H37)/('Data Input'!$A38-'Data Input'!$A37)</f>
        <v>0</v>
      </c>
      <c r="I36" s="289"/>
      <c r="J36" s="210">
        <f>('Data Input'!J38-'Data Input'!J37)/('Data Input'!$A38-'Data Input'!$A37)</f>
        <v>0</v>
      </c>
      <c r="K36" s="289">
        <f>('Data Input'!K38-'Data Input'!K37)/('Data Input'!$A38-'Data Input'!$A37)</f>
        <v>11466.571428571429</v>
      </c>
      <c r="L36" s="210">
        <f>('Data Input'!L38-'Data Input'!L37)/('Data Input'!$A38-'Data Input'!$A37)</f>
        <v>11654.285714285714</v>
      </c>
      <c r="M36" s="210">
        <f>('Data Input'!M38-'Data Input'!M37)/('Data Input'!$A38-'Data Input'!$A37)</f>
        <v>11185.714285714286</v>
      </c>
      <c r="N36" s="210">
        <f>('Data Input'!N38-'Data Input'!N37)/('Data Input'!$A38-'Data Input'!$A37)</f>
        <v>-3008.5714285714284</v>
      </c>
      <c r="O36" s="289">
        <f>('Data Input'!O38-'Data Input'!O37)/('Data Input'!$A38-'Data Input'!$A37)</f>
        <v>4534.2857142857147</v>
      </c>
      <c r="P36" s="210">
        <f>('Data Input'!P38-'Data Input'!P37)/('Data Input'!$A38-'Data Input'!$A37)</f>
        <v>855.71428571428567</v>
      </c>
      <c r="Q36" s="210"/>
      <c r="R36" s="276"/>
      <c r="S36" s="276"/>
      <c r="T36" s="289">
        <f>('Data Input'!T38-'Data Input'!T37)/('Data Input'!$A38-'Data Input'!$A37)</f>
        <v>7537.1428571428569</v>
      </c>
      <c r="U36" s="289">
        <f>('Data Input'!U38-'Data Input'!U37)/('Data Input'!$A38-'Data Input'!$A37)</f>
        <v>5502.8571428571431</v>
      </c>
      <c r="V36" s="297"/>
      <c r="W36" s="276"/>
      <c r="X36" s="210">
        <f t="shared" ref="X36:X46" si="2">SUM(B36:T36)</f>
        <v>59170.857142857152</v>
      </c>
      <c r="Y36" s="210">
        <f>('Data Input'!X38-'Data Input'!X37)/('Data Input'!$A38-'Data Input'!$A37)</f>
        <v>0</v>
      </c>
      <c r="Z36" s="210">
        <f t="shared" si="1"/>
        <v>59170.857142857152</v>
      </c>
      <c r="AB36" s="212" t="s">
        <v>125</v>
      </c>
    </row>
    <row r="37" spans="1:28" x14ac:dyDescent="0.3">
      <c r="A37" s="214">
        <f>'Data Input'!A39</f>
        <v>44466</v>
      </c>
      <c r="B37" s="210">
        <f>('Data Input'!B39-'Data Input'!B38)/('Data Input'!$A39-'Data Input'!$A38)</f>
        <v>56.666666666666664</v>
      </c>
      <c r="C37" s="289">
        <f>('Data Input'!C39-'Data Input'!C38)/('Data Input'!$A39-'Data Input'!$A38)</f>
        <v>7053.333333333333</v>
      </c>
      <c r="D37" s="210">
        <f>('Data Input'!D39-'Data Input'!D38)/('Data Input'!$A39-'Data Input'!$A38)</f>
        <v>0</v>
      </c>
      <c r="E37" s="289">
        <f>('Data Input'!E39-'Data Input'!E38)/('Data Input'!$A39-'Data Input'!$A38)</f>
        <v>0</v>
      </c>
      <c r="F37" s="210">
        <f>('Data Input'!F39-'Data Input'!F38)/('Data Input'!$A39-'Data Input'!$A38)</f>
        <v>0</v>
      </c>
      <c r="G37" s="289">
        <f>('Data Input'!G39-'Data Input'!G38)/('Data Input'!$A39-'Data Input'!$A38)</f>
        <v>3273.3333333333335</v>
      </c>
      <c r="H37" s="289">
        <f>('Data Input'!H39-'Data Input'!H38)/('Data Input'!$A39-'Data Input'!$A38)</f>
        <v>0</v>
      </c>
      <c r="I37" s="289"/>
      <c r="J37" s="210">
        <f>('Data Input'!J39-'Data Input'!J38)/('Data Input'!$A39-'Data Input'!$A38)</f>
        <v>0</v>
      </c>
      <c r="K37" s="289">
        <f>('Data Input'!K39-'Data Input'!K38)/('Data Input'!$A39-'Data Input'!$A38)</f>
        <v>11426.833333333334</v>
      </c>
      <c r="L37" s="210">
        <f>('Data Input'!L39-'Data Input'!L38)/('Data Input'!$A39-'Data Input'!$A38)</f>
        <v>11193.333333333334</v>
      </c>
      <c r="M37" s="210">
        <f>('Data Input'!M39-'Data Input'!M38)/('Data Input'!$A39-'Data Input'!$A38)</f>
        <v>10556.666666666666</v>
      </c>
      <c r="N37" s="210">
        <f>('Data Input'!N39-'Data Input'!N38)/('Data Input'!$A39-'Data Input'!$A38)</f>
        <v>-7361.666666666667</v>
      </c>
      <c r="O37" s="289">
        <f>('Data Input'!O39-'Data Input'!O38)/('Data Input'!$A39-'Data Input'!$A38)</f>
        <v>10021.666666666666</v>
      </c>
      <c r="P37" s="210">
        <f>('Data Input'!P39-'Data Input'!P38)/('Data Input'!$A39-'Data Input'!$A38)</f>
        <v>846.66666666666663</v>
      </c>
      <c r="Q37" s="210"/>
      <c r="R37" s="276"/>
      <c r="S37" s="276"/>
      <c r="T37" s="289">
        <f>('Data Input'!T39-'Data Input'!T38)/('Data Input'!$A39-'Data Input'!$A38)</f>
        <v>6555</v>
      </c>
      <c r="U37" s="289">
        <f>('Data Input'!U39-'Data Input'!U38)/('Data Input'!$A39-'Data Input'!$A38)</f>
        <v>5531.666666666667</v>
      </c>
      <c r="V37" s="297"/>
      <c r="W37" s="276"/>
      <c r="X37" s="210">
        <f t="shared" si="2"/>
        <v>53621.833333333328</v>
      </c>
      <c r="Y37" s="210">
        <f>('Data Input'!X39-'Data Input'!X38)/('Data Input'!$A39-'Data Input'!$A38)</f>
        <v>0</v>
      </c>
      <c r="Z37" s="210">
        <f t="shared" si="1"/>
        <v>53621.833333333328</v>
      </c>
      <c r="AB37" s="212" t="s">
        <v>126</v>
      </c>
    </row>
    <row r="38" spans="1:28" x14ac:dyDescent="0.3">
      <c r="A38" s="214">
        <f>'Data Input'!A40</f>
        <v>44474</v>
      </c>
      <c r="B38" s="210">
        <f>('Data Input'!B40-'Data Input'!B39)/('Data Input'!$A40-'Data Input'!$A39)</f>
        <v>-23.75</v>
      </c>
      <c r="C38" s="289">
        <f>('Data Input'!C40-'Data Input'!C39)/('Data Input'!$A40-'Data Input'!$A39)</f>
        <v>7233.75</v>
      </c>
      <c r="D38" s="210">
        <v>0</v>
      </c>
      <c r="E38" s="289">
        <f>('Data Input'!E40-'Data Input'!E39)/('Data Input'!$A40-'Data Input'!$A39)</f>
        <v>0</v>
      </c>
      <c r="F38" s="210">
        <f>('Data Input'!F40-'Data Input'!F39)/('Data Input'!$A40-'Data Input'!$A39)</f>
        <v>0</v>
      </c>
      <c r="G38" s="289">
        <f>('Data Input'!G40-'Data Input'!G39)/('Data Input'!$A40-'Data Input'!$A39)</f>
        <v>3515</v>
      </c>
      <c r="H38" s="289">
        <f>('Data Input'!H40-'Data Input'!H39)/('Data Input'!$A40-'Data Input'!$A39)</f>
        <v>0</v>
      </c>
      <c r="I38" s="289"/>
      <c r="J38" s="210">
        <f>('Data Input'!J40-'Data Input'!J39)/('Data Input'!$A40-'Data Input'!$A39)</f>
        <v>0</v>
      </c>
      <c r="K38" s="289">
        <f>('Data Input'!K40-'Data Input'!K39)/('Data Input'!$A40-'Data Input'!$A39)</f>
        <v>11409.875</v>
      </c>
      <c r="L38" s="210">
        <f>('Data Input'!L40-'Data Input'!L39)/('Data Input'!$A40-'Data Input'!$A39)</f>
        <v>11056.25</v>
      </c>
      <c r="M38" s="210">
        <f>('Data Input'!M40-'Data Input'!M39)/('Data Input'!$A40-'Data Input'!$A39)</f>
        <v>10556.25</v>
      </c>
      <c r="N38" s="210">
        <f>('Data Input'!N40-'Data Input'!N39)/('Data Input'!$A40-'Data Input'!$A39)</f>
        <v>0</v>
      </c>
      <c r="O38" s="289">
        <f>('Data Input'!O40-'Data Input'!O39)/('Data Input'!$A40-'Data Input'!$A39)</f>
        <v>8560</v>
      </c>
      <c r="P38" s="210">
        <f>('Data Input'!P40-'Data Input'!P39)/('Data Input'!$A40-'Data Input'!$A39)</f>
        <v>835</v>
      </c>
      <c r="Q38" s="210"/>
      <c r="R38" s="276"/>
      <c r="S38" s="276"/>
      <c r="T38" s="289">
        <f>('Data Input'!T40-'Data Input'!T39)/('Data Input'!$A40-'Data Input'!$A39)</f>
        <v>6465</v>
      </c>
      <c r="U38" s="289">
        <f>('Data Input'!U40-'Data Input'!U39)/('Data Input'!$A40-'Data Input'!$A39)</f>
        <v>6576.25</v>
      </c>
      <c r="V38" s="297"/>
      <c r="W38" s="276"/>
      <c r="X38" s="210">
        <f t="shared" si="2"/>
        <v>59607.375</v>
      </c>
      <c r="Y38" s="210">
        <f>('Data Input'!X40-'Data Input'!X39)/('Data Input'!$A40-'Data Input'!$A39)</f>
        <v>0</v>
      </c>
      <c r="Z38" s="210">
        <f t="shared" si="1"/>
        <v>59607.375</v>
      </c>
      <c r="AB38" s="212"/>
    </row>
    <row r="39" spans="1:28" x14ac:dyDescent="0.3">
      <c r="A39" s="214">
        <f>'Data Input'!A41</f>
        <v>44481</v>
      </c>
      <c r="B39" s="210">
        <f>('Data Input'!B41-'Data Input'!B40)/('Data Input'!$A41-'Data Input'!$A40)</f>
        <v>17465.714285714286</v>
      </c>
      <c r="C39" s="289">
        <f>('Data Input'!C41-'Data Input'!C40)/('Data Input'!$A41-'Data Input'!$A40)</f>
        <v>7131.4285714285716</v>
      </c>
      <c r="D39" s="210">
        <f>('Data Input'!D41-'Data Input'!D40)/('Data Input'!$A41-'Data Input'!$A40)</f>
        <v>11808</v>
      </c>
      <c r="E39" s="289">
        <f>('Data Input'!E41-'Data Input'!E40)/('Data Input'!$A41-'Data Input'!$A40)</f>
        <v>0</v>
      </c>
      <c r="F39" s="210">
        <f>('Data Input'!F41-'Data Input'!F40)/('Data Input'!$A41-'Data Input'!$A40)</f>
        <v>0</v>
      </c>
      <c r="G39" s="289">
        <f>('Data Input'!G41-'Data Input'!G40)/('Data Input'!$A41-'Data Input'!$A40)</f>
        <v>3861.4285714285716</v>
      </c>
      <c r="H39" s="289">
        <f>('Data Input'!H41-'Data Input'!H40)/('Data Input'!$A41-'Data Input'!$A40)</f>
        <v>0</v>
      </c>
      <c r="I39" s="289"/>
      <c r="J39" s="210">
        <f>('Data Input'!J41-'Data Input'!J40)/('Data Input'!$A41-'Data Input'!$A40)</f>
        <v>0</v>
      </c>
      <c r="K39" s="289">
        <f>('Data Input'!K41-'Data Input'!K40)/('Data Input'!$A41-'Data Input'!$A40)</f>
        <v>11366.714285714286</v>
      </c>
      <c r="L39" s="210">
        <f>('Data Input'!L41-'Data Input'!L40)/('Data Input'!$A41-'Data Input'!$A40)</f>
        <v>11594.285714285714</v>
      </c>
      <c r="M39" s="210">
        <f>('Data Input'!M41-'Data Input'!M40)/('Data Input'!$A41-'Data Input'!$A40)</f>
        <v>10254.285714285714</v>
      </c>
      <c r="N39" s="210">
        <f>('Data Input'!N41-'Data Input'!N40)/('Data Input'!$A41-'Data Input'!$A40)</f>
        <v>-121.42857142857143</v>
      </c>
      <c r="O39" s="289">
        <f>('Data Input'!O41-'Data Input'!O40)/('Data Input'!$A41-'Data Input'!$A40)</f>
        <v>10907.142857142857</v>
      </c>
      <c r="P39" s="210">
        <f>('Data Input'!P41-'Data Input'!P40)/('Data Input'!$A41-'Data Input'!$A40)</f>
        <v>845.71428571428567</v>
      </c>
      <c r="Q39" s="210"/>
      <c r="R39" s="276"/>
      <c r="S39" s="276"/>
      <c r="T39" s="289">
        <f>('Data Input'!T41-'Data Input'!T40)/('Data Input'!$A41-'Data Input'!$A40)</f>
        <v>5984.2857142857147</v>
      </c>
      <c r="U39" s="289">
        <f>('Data Input'!U41-'Data Input'!U40)/('Data Input'!$A41-'Data Input'!$A40)</f>
        <v>4061.4285714285716</v>
      </c>
      <c r="V39" s="297"/>
      <c r="W39" s="276"/>
      <c r="X39" s="210">
        <f t="shared" si="2"/>
        <v>91097.57142857142</v>
      </c>
      <c r="Y39" s="210">
        <f>('Data Input'!X41-'Data Input'!X40)/('Data Input'!$A41-'Data Input'!$A40)</f>
        <v>0</v>
      </c>
      <c r="Z39" s="210">
        <f t="shared" si="1"/>
        <v>91097.57142857142</v>
      </c>
      <c r="AB39" s="212"/>
    </row>
    <row r="40" spans="1:28" x14ac:dyDescent="0.3">
      <c r="A40" s="214">
        <f>'Data Input'!A42</f>
        <v>44488</v>
      </c>
      <c r="B40" s="210">
        <f>('Data Input'!B42-'Data Input'!B41)/('Data Input'!$A42-'Data Input'!$A41)</f>
        <v>18145.714285714286</v>
      </c>
      <c r="C40" s="289">
        <f>('Data Input'!C42-'Data Input'!C41)/('Data Input'!$A42-'Data Input'!$A41)</f>
        <v>6881.4285714285716</v>
      </c>
      <c r="D40" s="210">
        <f>('Data Input'!D42-'Data Input'!D41)/('Data Input'!$A42-'Data Input'!$A41)</f>
        <v>10971.428571428571</v>
      </c>
      <c r="E40" s="289">
        <f>('Data Input'!E42-'Data Input'!E41)/('Data Input'!$A42-'Data Input'!$A41)</f>
        <v>0</v>
      </c>
      <c r="F40" s="210">
        <f>('Data Input'!F42-'Data Input'!F41)/('Data Input'!$A42-'Data Input'!$A41)</f>
        <v>0</v>
      </c>
      <c r="G40" s="289">
        <f>('Data Input'!G42-'Data Input'!G41)/('Data Input'!$A42-'Data Input'!$A41)</f>
        <v>2674.2857142857142</v>
      </c>
      <c r="H40" s="289">
        <f>('Data Input'!H42-'Data Input'!H41)/('Data Input'!$A42-'Data Input'!$A41)</f>
        <v>0</v>
      </c>
      <c r="I40" s="289"/>
      <c r="J40" s="210">
        <f>('Data Input'!J42-'Data Input'!J41)/('Data Input'!$A42-'Data Input'!$A41)</f>
        <v>0</v>
      </c>
      <c r="K40" s="289">
        <f>('Data Input'!K42-'Data Input'!K41)/('Data Input'!$A42-'Data Input'!$A41)</f>
        <v>11366.142857142857</v>
      </c>
      <c r="L40" s="210">
        <f>('Data Input'!L42-'Data Input'!L41)/('Data Input'!$A42-'Data Input'!$A41)</f>
        <v>11524.285714285714</v>
      </c>
      <c r="M40" s="210">
        <f>('Data Input'!M42-'Data Input'!M41)/('Data Input'!$A42-'Data Input'!$A41)</f>
        <v>9835.7142857142862</v>
      </c>
      <c r="N40" s="210">
        <f>('Data Input'!N42-'Data Input'!N41)/('Data Input'!$A42-'Data Input'!$A41)</f>
        <v>13144.285714285714</v>
      </c>
      <c r="O40" s="289">
        <f>('Data Input'!O42-'Data Input'!O41)/('Data Input'!$A42-'Data Input'!$A41)</f>
        <v>13442.857142857143</v>
      </c>
      <c r="P40" s="210">
        <f>('Data Input'!P42-'Data Input'!P41)/('Data Input'!$A42-'Data Input'!$A41)</f>
        <v>835.71428571428567</v>
      </c>
      <c r="Q40" s="210"/>
      <c r="R40" s="276"/>
      <c r="S40" s="276"/>
      <c r="T40" s="289">
        <f>('Data Input'!T42-'Data Input'!T41)/('Data Input'!$A42-'Data Input'!$A41)</f>
        <v>5079.4285714285716</v>
      </c>
      <c r="U40" s="289">
        <f>('Data Input'!U42-'Data Input'!U41)/('Data Input'!$A42-'Data Input'!$A41)</f>
        <v>5267.1428571428569</v>
      </c>
      <c r="V40" s="297"/>
      <c r="W40" s="276"/>
      <c r="X40" s="210">
        <f t="shared" si="2"/>
        <v>103901.28571428571</v>
      </c>
      <c r="Y40" s="210">
        <f>('Data Input'!X42-'Data Input'!X41)/('Data Input'!$A42-'Data Input'!$A41)</f>
        <v>0</v>
      </c>
      <c r="Z40" s="210">
        <f t="shared" si="1"/>
        <v>103901.28571428571</v>
      </c>
      <c r="AB40" s="212"/>
    </row>
    <row r="41" spans="1:28" x14ac:dyDescent="0.3">
      <c r="A41" s="214">
        <f>'Data Input'!A43</f>
        <v>44495</v>
      </c>
      <c r="B41" s="210">
        <f>('Data Input'!B43-'Data Input'!B42)/('Data Input'!$A43-'Data Input'!$A42)</f>
        <v>17285.714285714286</v>
      </c>
      <c r="C41" s="289">
        <f>('Data Input'!C43-'Data Input'!C42)/('Data Input'!$A43-'Data Input'!$A42)</f>
        <v>6595.7142857142853</v>
      </c>
      <c r="D41" s="210">
        <f>('Data Input'!D43-'Data Input'!D42)/('Data Input'!$A43-'Data Input'!$A42)</f>
        <v>10610</v>
      </c>
      <c r="E41" s="289">
        <f>('Data Input'!E43-'Data Input'!E42)/('Data Input'!$A43-'Data Input'!$A42)</f>
        <v>0</v>
      </c>
      <c r="F41" s="210">
        <f>('Data Input'!F43-'Data Input'!F42)/('Data Input'!$A43-'Data Input'!$A42)</f>
        <v>0</v>
      </c>
      <c r="G41" s="289">
        <f>('Data Input'!G43-'Data Input'!G42)/('Data Input'!$A43-'Data Input'!$A42)</f>
        <v>4101.4285714285716</v>
      </c>
      <c r="H41" s="289">
        <f>('Data Input'!H43-'Data Input'!H42)/('Data Input'!$A43-'Data Input'!$A42)</f>
        <v>0</v>
      </c>
      <c r="I41" s="289"/>
      <c r="J41" s="210">
        <f>('Data Input'!J43-'Data Input'!J42)/('Data Input'!$A43-'Data Input'!$A42)</f>
        <v>0</v>
      </c>
      <c r="K41" s="289">
        <f>('Data Input'!K43-'Data Input'!K42)/('Data Input'!$A43-'Data Input'!$A42)</f>
        <v>11200.142857142857</v>
      </c>
      <c r="L41" s="210">
        <f>('Data Input'!L43-'Data Input'!L42)/('Data Input'!$A43-'Data Input'!$A42)</f>
        <v>11527.142857142857</v>
      </c>
      <c r="M41" s="210">
        <f>('Data Input'!M43-'Data Input'!M42)/('Data Input'!$A43-'Data Input'!$A42)</f>
        <v>9791.4285714285706</v>
      </c>
      <c r="N41" s="210">
        <f>('Data Input'!N43-'Data Input'!N42)/('Data Input'!$A43-'Data Input'!$A42)</f>
        <v>13248.571428571429</v>
      </c>
      <c r="O41" s="289">
        <f>('Data Input'!O43-'Data Input'!O42)/('Data Input'!$A43-'Data Input'!$A42)</f>
        <v>12765.714285714286</v>
      </c>
      <c r="P41" s="210">
        <f>('Data Input'!P43-'Data Input'!P42)/('Data Input'!$A43-'Data Input'!$A42)</f>
        <v>827.14285714285711</v>
      </c>
      <c r="Q41" s="210"/>
      <c r="R41" s="276"/>
      <c r="S41" s="276"/>
      <c r="T41" s="289">
        <f>('Data Input'!T43-'Data Input'!T42)/('Data Input'!$A43-'Data Input'!$A42)</f>
        <v>5756.2857142857147</v>
      </c>
      <c r="U41" s="289">
        <f>('Data Input'!U43-'Data Input'!U42)/('Data Input'!$A43-'Data Input'!$A42)</f>
        <v>5814.2857142857147</v>
      </c>
      <c r="V41" s="297"/>
      <c r="W41" s="276"/>
      <c r="X41" s="210">
        <f t="shared" si="2"/>
        <v>103709.28571428571</v>
      </c>
      <c r="Y41" s="210">
        <f>('Data Input'!X43-'Data Input'!X42)/('Data Input'!$A43-'Data Input'!$A42)</f>
        <v>0</v>
      </c>
      <c r="Z41" s="210">
        <f t="shared" si="1"/>
        <v>103709.28571428571</v>
      </c>
      <c r="AB41" s="212" t="str">
        <f>'Data Input'!Z59</f>
        <v>Well 8 started 1/23</v>
      </c>
    </row>
    <row r="42" spans="1:28" x14ac:dyDescent="0.3">
      <c r="A42" s="214">
        <f>'Data Input'!A44</f>
        <v>44502</v>
      </c>
      <c r="B42" s="210">
        <f>('Data Input'!B44-'Data Input'!B43)/('Data Input'!$A44-'Data Input'!$A43)</f>
        <v>32274.285714285714</v>
      </c>
      <c r="C42" s="289">
        <f>('Data Input'!C44-'Data Input'!C43)/('Data Input'!$A44-'Data Input'!$A43)</f>
        <v>6395.7142857142853</v>
      </c>
      <c r="D42" s="210">
        <f>('Data Input'!D44-'Data Input'!D43)/('Data Input'!$A44-'Data Input'!$A43)</f>
        <v>10384.285714285714</v>
      </c>
      <c r="E42" s="289">
        <f>('Data Input'!E44-'Data Input'!E43)/('Data Input'!$A44-'Data Input'!$A43)</f>
        <v>0</v>
      </c>
      <c r="F42" s="210">
        <f>('Data Input'!F44-'Data Input'!F43)/('Data Input'!$A44-'Data Input'!$A43)</f>
        <v>0</v>
      </c>
      <c r="G42" s="289">
        <f>('Data Input'!G44-'Data Input'!G43)/('Data Input'!$A44-'Data Input'!$A43)</f>
        <v>3168.5714285714284</v>
      </c>
      <c r="H42" s="289">
        <f>('Data Input'!H44-'Data Input'!H43)/('Data Input'!$A44-'Data Input'!$A43)</f>
        <v>0</v>
      </c>
      <c r="I42" s="289"/>
      <c r="J42" s="210">
        <f>('Data Input'!J44-'Data Input'!J43)/('Data Input'!$A44-'Data Input'!$A43)</f>
        <v>0</v>
      </c>
      <c r="K42" s="289">
        <f>('Data Input'!K44-'Data Input'!K43)/('Data Input'!$A44-'Data Input'!$A43)</f>
        <v>11494.714285714286</v>
      </c>
      <c r="L42" s="210">
        <f>('Data Input'!L44-'Data Input'!L43)/('Data Input'!$A44-'Data Input'!$A43)</f>
        <v>10701.428571428571</v>
      </c>
      <c r="M42" s="210">
        <f>('Data Input'!M44-'Data Input'!M43)/('Data Input'!$A44-'Data Input'!$A43)</f>
        <v>9871.4285714285706</v>
      </c>
      <c r="N42" s="210">
        <f>('Data Input'!N44-'Data Input'!N43)/('Data Input'!$A44-'Data Input'!$A43)</f>
        <v>13381.428571428571</v>
      </c>
      <c r="O42" s="289">
        <f>('Data Input'!O44-'Data Input'!O43)/('Data Input'!$A44-'Data Input'!$A43)</f>
        <v>13131.428571428571</v>
      </c>
      <c r="P42" s="210">
        <f>('Data Input'!P44-'Data Input'!P43)/('Data Input'!$A44-'Data Input'!$A43)</f>
        <v>830</v>
      </c>
      <c r="Q42" s="210"/>
      <c r="R42" s="276"/>
      <c r="S42" s="276"/>
      <c r="T42" s="289">
        <f>('Data Input'!T44-'Data Input'!T43)/('Data Input'!$A44-'Data Input'!$A43)</f>
        <v>5081.4285714285716</v>
      </c>
      <c r="U42" s="289">
        <f>('Data Input'!U44-'Data Input'!U43)/('Data Input'!$A44-'Data Input'!$A43)</f>
        <v>4274.2857142857147</v>
      </c>
      <c r="V42" s="297"/>
      <c r="W42" s="276"/>
      <c r="X42" s="210">
        <f t="shared" si="2"/>
        <v>116714.71428571425</v>
      </c>
      <c r="Y42" s="210">
        <f>('Data Input'!X44-'Data Input'!X43)/('Data Input'!$A44-'Data Input'!$A43)</f>
        <v>0</v>
      </c>
      <c r="Z42" s="210">
        <f t="shared" si="1"/>
        <v>116714.71428571425</v>
      </c>
      <c r="AB42" s="212" t="str">
        <f>'Data Input'!Z60</f>
        <v>Well 1 themal switch tripped</v>
      </c>
    </row>
    <row r="43" spans="1:28" x14ac:dyDescent="0.3">
      <c r="A43" s="214">
        <f>'Data Input'!A45</f>
        <v>44509</v>
      </c>
      <c r="B43" s="210">
        <f>('Data Input'!B45-'Data Input'!B44)/('Data Input'!$A45-'Data Input'!$A44)</f>
        <v>32631.428571428572</v>
      </c>
      <c r="C43" s="289">
        <f>('Data Input'!C45-'Data Input'!C44)/('Data Input'!$A45-'Data Input'!$A44)</f>
        <v>6192.8571428571431</v>
      </c>
      <c r="D43" s="210">
        <f>('Data Input'!D45-'Data Input'!D44)/('Data Input'!$A45-'Data Input'!$A44)</f>
        <v>9087.1428571428569</v>
      </c>
      <c r="E43" s="289">
        <f>('Data Input'!E45-'Data Input'!E44)/('Data Input'!$A45-'Data Input'!$A44)</f>
        <v>0</v>
      </c>
      <c r="F43" s="210">
        <f>('Data Input'!F45-'Data Input'!F44)/('Data Input'!$A45-'Data Input'!$A44)</f>
        <v>0</v>
      </c>
      <c r="G43" s="289">
        <f>('Data Input'!G45-'Data Input'!G44)/('Data Input'!$A45-'Data Input'!$A44)</f>
        <v>1680</v>
      </c>
      <c r="H43" s="289">
        <f>('Data Input'!H45-'Data Input'!H44)/('Data Input'!$A45-'Data Input'!$A44)</f>
        <v>0</v>
      </c>
      <c r="I43" s="289"/>
      <c r="J43" s="210">
        <f>('Data Input'!J45-'Data Input'!J44)/('Data Input'!$A45-'Data Input'!$A44)</f>
        <v>0</v>
      </c>
      <c r="K43" s="289">
        <f>('Data Input'!K45-'Data Input'!K44)/('Data Input'!$A45-'Data Input'!$A44)</f>
        <v>11323.142857142857</v>
      </c>
      <c r="L43" s="210">
        <f>('Data Input'!L45-'Data Input'!L44)/('Data Input'!$A45-'Data Input'!$A44)</f>
        <v>0</v>
      </c>
      <c r="M43" s="210">
        <f>('Data Input'!M45-'Data Input'!M44)/('Data Input'!$A45-'Data Input'!$A44)</f>
        <v>9515.7142857142862</v>
      </c>
      <c r="N43" s="210">
        <f>('Data Input'!N45-'Data Input'!N44)/('Data Input'!$A45-'Data Input'!$A44)</f>
        <v>13247.142857142857</v>
      </c>
      <c r="O43" s="289">
        <f>('Data Input'!O45-'Data Input'!O44)/('Data Input'!$A45-'Data Input'!$A44)</f>
        <v>13328.571428571429</v>
      </c>
      <c r="P43" s="210">
        <f>('Data Input'!P45-'Data Input'!P44)/('Data Input'!$A45-'Data Input'!$A44)</f>
        <v>841.42857142857144</v>
      </c>
      <c r="Q43" s="210"/>
      <c r="R43" s="276"/>
      <c r="S43" s="276"/>
      <c r="T43" s="289">
        <f>('Data Input'!T45-'Data Input'!T44)/('Data Input'!$A45-'Data Input'!$A44)</f>
        <v>5454.2857142857147</v>
      </c>
      <c r="U43" s="289">
        <f>('Data Input'!U45-'Data Input'!U44)/('Data Input'!$A45-'Data Input'!$A44)</f>
        <v>5202.8571428571431</v>
      </c>
      <c r="V43" s="297"/>
      <c r="W43" s="276"/>
      <c r="X43" s="210">
        <f t="shared" si="2"/>
        <v>103301.71428571428</v>
      </c>
      <c r="Y43" s="210">
        <f>('Data Input'!X45-'Data Input'!X44)/('Data Input'!$A45-'Data Input'!$A44)</f>
        <v>0</v>
      </c>
      <c r="Z43" s="210">
        <f t="shared" si="1"/>
        <v>103301.71428571428</v>
      </c>
      <c r="AB43" s="212">
        <f>'Data Input'!Z61</f>
        <v>0</v>
      </c>
    </row>
    <row r="44" spans="1:28" x14ac:dyDescent="0.3">
      <c r="A44" s="214">
        <f>'Data Input'!A46</f>
        <v>44516</v>
      </c>
      <c r="B44" s="210">
        <f>('Data Input'!B46-'Data Input'!B45)/('Data Input'!$A46-'Data Input'!$A45)</f>
        <v>34158.571428571428</v>
      </c>
      <c r="C44" s="289">
        <f>('Data Input'!C46-'Data Input'!C45)/('Data Input'!$A46-'Data Input'!$A45)</f>
        <v>5994.2857142857147</v>
      </c>
      <c r="D44" s="210">
        <f>('Data Input'!D46-'Data Input'!D45)/('Data Input'!$A46-'Data Input'!$A45)</f>
        <v>8461.4285714285706</v>
      </c>
      <c r="E44" s="289">
        <f>('Data Input'!E46-'Data Input'!E45)/('Data Input'!$A46-'Data Input'!$A45)</f>
        <v>0</v>
      </c>
      <c r="F44" s="210">
        <f>('Data Input'!F46-'Data Input'!F45)/('Data Input'!$A46-'Data Input'!$A45)</f>
        <v>0</v>
      </c>
      <c r="G44" s="289">
        <f>('Data Input'!G46-'Data Input'!G45)/('Data Input'!$A46-'Data Input'!$A45)</f>
        <v>3667.1428571428573</v>
      </c>
      <c r="H44" s="289">
        <f>('Data Input'!H46-'Data Input'!H45)/('Data Input'!$A46-'Data Input'!$A45)</f>
        <v>0</v>
      </c>
      <c r="I44" s="289"/>
      <c r="J44" s="210">
        <f>('Data Input'!J46-'Data Input'!J45)/('Data Input'!$A46-'Data Input'!$A45)</f>
        <v>0</v>
      </c>
      <c r="K44" s="289">
        <f>('Data Input'!K46-'Data Input'!K45)/('Data Input'!$A46-'Data Input'!$A45)</f>
        <v>11279.142857142857</v>
      </c>
      <c r="L44" s="210">
        <f>('Data Input'!L46-'Data Input'!L45)/('Data Input'!$A46-'Data Input'!$A45)</f>
        <v>0</v>
      </c>
      <c r="M44" s="210">
        <f>('Data Input'!M46-'Data Input'!M45)/('Data Input'!$A46-'Data Input'!$A45)</f>
        <v>9998.5714285714294</v>
      </c>
      <c r="N44" s="210">
        <f>('Data Input'!N46-'Data Input'!N45)/('Data Input'!$A46-'Data Input'!$A45)</f>
        <v>13108.571428571429</v>
      </c>
      <c r="O44" s="289">
        <f>('Data Input'!O46-'Data Input'!O45)/('Data Input'!$A46-'Data Input'!$A45)</f>
        <v>13350</v>
      </c>
      <c r="P44" s="210">
        <f>('Data Input'!P46-'Data Input'!P45)/('Data Input'!$A46-'Data Input'!$A45)</f>
        <v>835.71428571428567</v>
      </c>
      <c r="Q44" s="210"/>
      <c r="R44" s="276"/>
      <c r="S44" s="276"/>
      <c r="T44" s="289">
        <f>('Data Input'!T46-'Data Input'!T45)/('Data Input'!$A46-'Data Input'!$A45)</f>
        <v>4121.4285714285716</v>
      </c>
      <c r="U44" s="289">
        <f>('Data Input'!U46-'Data Input'!U45)/('Data Input'!$A46-'Data Input'!$A45)</f>
        <v>4975.7142857142853</v>
      </c>
      <c r="V44" s="297"/>
      <c r="W44" s="276"/>
      <c r="X44" s="210">
        <f t="shared" si="2"/>
        <v>104974.85714285714</v>
      </c>
      <c r="Y44" s="210">
        <f>('Data Input'!X46-'Data Input'!X45)/('Data Input'!$A46-'Data Input'!$A45)</f>
        <v>0</v>
      </c>
      <c r="Z44" s="210">
        <f t="shared" si="1"/>
        <v>104974.85714285714</v>
      </c>
      <c r="AB44" s="212">
        <f>'Data Input'!Z62</f>
        <v>0</v>
      </c>
    </row>
    <row r="45" spans="1:28" x14ac:dyDescent="0.3">
      <c r="A45" s="214">
        <f>'Data Input'!A47</f>
        <v>44523</v>
      </c>
      <c r="B45" s="210">
        <f>('Data Input'!B47-'Data Input'!B46)/('Data Input'!$A47-'Data Input'!$A46)</f>
        <v>27678.571428571428</v>
      </c>
      <c r="C45" s="289">
        <f>('Data Input'!C47-'Data Input'!C46)/('Data Input'!$A47-'Data Input'!$A46)</f>
        <v>5802.8571428571431</v>
      </c>
      <c r="D45" s="210">
        <f>('Data Input'!D47-'Data Input'!D46)/('Data Input'!$A47-'Data Input'!$A46)</f>
        <v>8711.4285714285706</v>
      </c>
      <c r="E45" s="289">
        <f>('Data Input'!E47-'Data Input'!E46)/('Data Input'!$A47-'Data Input'!$A46)</f>
        <v>0</v>
      </c>
      <c r="F45" s="210">
        <f>('Data Input'!F47-'Data Input'!F46)/('Data Input'!$A47-'Data Input'!$A46)</f>
        <v>0</v>
      </c>
      <c r="G45" s="289">
        <f>('Data Input'!G47-'Data Input'!G46)/('Data Input'!$A47-'Data Input'!$A46)</f>
        <v>3538.5714285714284</v>
      </c>
      <c r="H45" s="289">
        <f>('Data Input'!H47-'Data Input'!H46)/('Data Input'!$A47-'Data Input'!$A46)</f>
        <v>0</v>
      </c>
      <c r="I45" s="289"/>
      <c r="J45" s="210">
        <f>('Data Input'!J47-'Data Input'!J46)/('Data Input'!$A47-'Data Input'!$A46)</f>
        <v>0</v>
      </c>
      <c r="K45" s="289">
        <f>('Data Input'!K47-'Data Input'!K46)/('Data Input'!$A47-'Data Input'!$A46)</f>
        <v>11233.714285714286</v>
      </c>
      <c r="L45" s="210">
        <f>('Data Input'!L47-'Data Input'!L46)/('Data Input'!$A47-'Data Input'!$A46)</f>
        <v>0</v>
      </c>
      <c r="M45" s="210">
        <f>('Data Input'!M47-'Data Input'!M46)/('Data Input'!$A47-'Data Input'!$A46)</f>
        <v>9702.8571428571431</v>
      </c>
      <c r="N45" s="210">
        <f>('Data Input'!N47-'Data Input'!N46)/('Data Input'!$A47-'Data Input'!$A46)</f>
        <v>12977.142857142857</v>
      </c>
      <c r="O45" s="289">
        <f>('Data Input'!O47-'Data Input'!O46)/('Data Input'!$A47-'Data Input'!$A46)</f>
        <v>13247.142857142857</v>
      </c>
      <c r="P45" s="210">
        <f>('Data Input'!P47-'Data Input'!P46)/('Data Input'!$A47-'Data Input'!$A46)</f>
        <v>825.71428571428567</v>
      </c>
      <c r="Q45" s="210"/>
      <c r="R45" s="276"/>
      <c r="S45" s="276"/>
      <c r="T45" s="289">
        <f>('Data Input'!T47-'Data Input'!T46)/('Data Input'!$A47-'Data Input'!$A46)</f>
        <v>4548.5714285714284</v>
      </c>
      <c r="U45" s="289">
        <f>('Data Input'!U47-'Data Input'!U46)/('Data Input'!$A47-'Data Input'!$A46)</f>
        <v>4720</v>
      </c>
      <c r="V45" s="297"/>
      <c r="W45" s="276"/>
      <c r="X45" s="210">
        <f t="shared" si="2"/>
        <v>98266.571428571435</v>
      </c>
      <c r="Y45" s="210">
        <f>('Data Input'!X47-'Data Input'!X46)/('Data Input'!$A47-'Data Input'!$A46)</f>
        <v>0</v>
      </c>
      <c r="Z45" s="210">
        <f t="shared" si="1"/>
        <v>98266.571428571435</v>
      </c>
      <c r="AB45" s="212">
        <f>'Data Input'!Z63</f>
        <v>0</v>
      </c>
    </row>
    <row r="46" spans="1:28" x14ac:dyDescent="0.3">
      <c r="A46" s="214">
        <f>'Data Input'!A48</f>
        <v>44530</v>
      </c>
      <c r="B46" s="210">
        <f>('Data Input'!B48-'Data Input'!B47)/('Data Input'!$A48-'Data Input'!$A47)</f>
        <v>29175.714285714286</v>
      </c>
      <c r="C46" s="289">
        <f>('Data Input'!C48-'Data Input'!C47)/('Data Input'!$A48-'Data Input'!$A47)</f>
        <v>5598.5714285714284</v>
      </c>
      <c r="D46" s="210">
        <f>('Data Input'!D48-'Data Input'!D47)/('Data Input'!$A48-'Data Input'!$A47)</f>
        <v>8635.7142857142862</v>
      </c>
      <c r="E46" s="289">
        <f>('Data Input'!E48-'Data Input'!E47)/('Data Input'!$A48-'Data Input'!$A47)</f>
        <v>0</v>
      </c>
      <c r="F46" s="210">
        <f>('Data Input'!F48-'Data Input'!F47)/('Data Input'!$A48-'Data Input'!$A47)</f>
        <v>0</v>
      </c>
      <c r="G46" s="289">
        <f>('Data Input'!G48-'Data Input'!G47)/('Data Input'!$A48-'Data Input'!$A47)</f>
        <v>4608.5714285714284</v>
      </c>
      <c r="H46" s="289">
        <f>('Data Input'!H48-'Data Input'!H47)/('Data Input'!$A48-'Data Input'!$A47)</f>
        <v>0</v>
      </c>
      <c r="I46" s="289"/>
      <c r="J46" s="210">
        <f>('Data Input'!J48-'Data Input'!J47)/('Data Input'!$A48-'Data Input'!$A47)</f>
        <v>0</v>
      </c>
      <c r="K46" s="289">
        <f>('Data Input'!K48-'Data Input'!K47)/('Data Input'!$A48-'Data Input'!$A47)</f>
        <v>11225.857142857143</v>
      </c>
      <c r="L46" s="210">
        <f>('Data Input'!L48-'Data Input'!L47)/('Data Input'!$A48-'Data Input'!$A47)</f>
        <v>1928.5714285714287</v>
      </c>
      <c r="M46" s="210">
        <f>('Data Input'!M48-'Data Input'!M47)/('Data Input'!$A48-'Data Input'!$A47)</f>
        <v>9748.5714285714294</v>
      </c>
      <c r="N46" s="210">
        <f>('Data Input'!N48-'Data Input'!N47)/('Data Input'!$A48-'Data Input'!$A47)</f>
        <v>11181.428571428571</v>
      </c>
      <c r="O46" s="289">
        <f>('Data Input'!O48-'Data Input'!O47)/('Data Input'!$A48-'Data Input'!$A47)</f>
        <v>13332.857142857143</v>
      </c>
      <c r="P46" s="210">
        <f>('Data Input'!P48-'Data Input'!P47)/('Data Input'!$A48-'Data Input'!$A47)</f>
        <v>820</v>
      </c>
      <c r="Q46" s="210"/>
      <c r="R46" s="276"/>
      <c r="S46" s="276"/>
      <c r="T46" s="289">
        <f>('Data Input'!T48-'Data Input'!T47)/('Data Input'!$A48-'Data Input'!$A47)</f>
        <v>4297.1428571428569</v>
      </c>
      <c r="U46" s="289">
        <f>('Data Input'!U48-'Data Input'!U47)/('Data Input'!$A48-'Data Input'!$A47)</f>
        <v>4527.1428571428569</v>
      </c>
      <c r="V46" s="297"/>
      <c r="W46" s="276"/>
      <c r="X46" s="210">
        <f t="shared" si="2"/>
        <v>100553</v>
      </c>
      <c r="Y46" s="210">
        <f>('Data Input'!X48-'Data Input'!X47)/('Data Input'!$A48-'Data Input'!$A47)</f>
        <v>0</v>
      </c>
      <c r="Z46" s="210">
        <f t="shared" si="1"/>
        <v>100553</v>
      </c>
      <c r="AB46" s="212" t="str">
        <f>'Data Input'!Z64</f>
        <v>Well 1, 15 install Schwaiber 1.5 hp pumps</v>
      </c>
    </row>
    <row r="47" spans="1:28" x14ac:dyDescent="0.3">
      <c r="A47" s="214">
        <f>'Data Input'!A49</f>
        <v>44537</v>
      </c>
      <c r="B47" s="210">
        <f>('Data Input'!B49-'Data Input'!B48)/('Data Input'!$A49-'Data Input'!$A48)</f>
        <v>48292.857142857145</v>
      </c>
      <c r="C47" s="289">
        <f>('Data Input'!C49-'Data Input'!C48)/('Data Input'!$A49-'Data Input'!$A48)</f>
        <v>4378.5714285714284</v>
      </c>
      <c r="D47" s="210">
        <f>('Data Input'!D49-'Data Input'!D48)/('Data Input'!$A49-'Data Input'!$A48)</f>
        <v>9214.2857142857138</v>
      </c>
      <c r="E47" s="289">
        <f>('Data Input'!E49-'Data Input'!E48)/('Data Input'!$A49-'Data Input'!$A48)</f>
        <v>0</v>
      </c>
      <c r="F47" s="210">
        <f>('Data Input'!F49-'Data Input'!F48)/('Data Input'!$A49-'Data Input'!$A48)</f>
        <v>0</v>
      </c>
      <c r="G47" s="289">
        <f>('Data Input'!G49-'Data Input'!G48)/('Data Input'!$A49-'Data Input'!$A48)</f>
        <v>7348.5714285714284</v>
      </c>
      <c r="H47" s="289">
        <f>('Data Input'!H49-'Data Input'!H48)/('Data Input'!$A49-'Data Input'!$A48)</f>
        <v>0</v>
      </c>
      <c r="I47" s="289"/>
      <c r="J47" s="210">
        <f>('Data Input'!J49-'Data Input'!J48)/('Data Input'!$A49-'Data Input'!$A48)</f>
        <v>0</v>
      </c>
      <c r="K47" s="289">
        <f>('Data Input'!K49-'Data Input'!K48)/('Data Input'!$A49-'Data Input'!$A48)</f>
        <v>11796.571428571429</v>
      </c>
      <c r="L47" s="210">
        <f>('Data Input'!L49-'Data Input'!L48)/('Data Input'!$A49-'Data Input'!$A48)</f>
        <v>20498.571428571428</v>
      </c>
      <c r="M47" s="210">
        <f>('Data Input'!M49-'Data Input'!M48)/('Data Input'!$A49-'Data Input'!$A48)</f>
        <v>10434.285714285714</v>
      </c>
      <c r="N47" s="210">
        <f>('Data Input'!N49-'Data Input'!N48)/('Data Input'!$A49-'Data Input'!$A48)</f>
        <v>-893757.14285714284</v>
      </c>
      <c r="O47" s="289">
        <f>('Data Input'!O49-'Data Input'!O48)/('Data Input'!$A49-'Data Input'!$A48)</f>
        <v>14394.285714285714</v>
      </c>
      <c r="P47" s="210">
        <f>('Data Input'!P49-'Data Input'!P48)/('Data Input'!$A49-'Data Input'!$A48)</f>
        <v>857.14285714285711</v>
      </c>
      <c r="Q47" s="210"/>
      <c r="R47" s="276"/>
      <c r="S47" s="276"/>
      <c r="T47" s="289">
        <f>('Data Input'!T49-'Data Input'!T48)/('Data Input'!$A49-'Data Input'!$A48)</f>
        <v>4432.8571428571431</v>
      </c>
      <c r="U47" s="289">
        <f>('Data Input'!U49-'Data Input'!U48)/('Data Input'!$A49-'Data Input'!$A48)</f>
        <v>4471.4285714285716</v>
      </c>
      <c r="V47" s="297"/>
      <c r="W47" s="276"/>
      <c r="X47" s="210">
        <v>100000</v>
      </c>
      <c r="Y47" s="210">
        <f>('Data Input'!X49-'Data Input'!X48)/('Data Input'!$A49-'Data Input'!$A48)</f>
        <v>0</v>
      </c>
      <c r="Z47" s="210">
        <f t="shared" si="1"/>
        <v>100000</v>
      </c>
      <c r="AB47" s="212" t="str">
        <f>'Data Input'!Z65</f>
        <v>All wells off for 1.25 days for pipe repair</v>
      </c>
    </row>
    <row r="48" spans="1:28" x14ac:dyDescent="0.3">
      <c r="A48" s="214">
        <f>'Data Input'!A50</f>
        <v>44544</v>
      </c>
      <c r="B48" s="210">
        <f>('Data Input'!B50-'Data Input'!B49)/('Data Input'!$A50-'Data Input'!$A49)</f>
        <v>16942.857142857141</v>
      </c>
      <c r="C48" s="289">
        <f>('Data Input'!C50-'Data Input'!C49)/('Data Input'!$A50-'Data Input'!$A49)</f>
        <v>7538.5714285714284</v>
      </c>
      <c r="D48" s="210">
        <f>('Data Input'!D50-'Data Input'!D49)/('Data Input'!$A50-'Data Input'!$A49)</f>
        <v>9895.7142857142862</v>
      </c>
      <c r="E48" s="289">
        <f>('Data Input'!E50-'Data Input'!E49)/('Data Input'!$A50-'Data Input'!$A49)</f>
        <v>0</v>
      </c>
      <c r="F48" s="210">
        <f>('Data Input'!F50-'Data Input'!F49)/('Data Input'!$A50-'Data Input'!$A49)</f>
        <v>0</v>
      </c>
      <c r="G48" s="289">
        <f>('Data Input'!G50-'Data Input'!G49)/('Data Input'!$A50-'Data Input'!$A49)</f>
        <v>6018.5714285714284</v>
      </c>
      <c r="H48" s="289">
        <f>('Data Input'!H50-'Data Input'!H49)/('Data Input'!$A50-'Data Input'!$A49)</f>
        <v>0</v>
      </c>
      <c r="I48" s="289"/>
      <c r="J48" s="210">
        <f>('Data Input'!J50-'Data Input'!J49)/('Data Input'!$A50-'Data Input'!$A49)</f>
        <v>0</v>
      </c>
      <c r="K48" s="289">
        <f>('Data Input'!K50-'Data Input'!K49)/('Data Input'!$A50-'Data Input'!$A49)</f>
        <v>10926.285714285714</v>
      </c>
      <c r="L48" s="210">
        <f>('Data Input'!L50-'Data Input'!L49)/('Data Input'!$A50-'Data Input'!$A49)</f>
        <v>18972.857142857141</v>
      </c>
      <c r="M48" s="210">
        <f>('Data Input'!M50-'Data Input'!M49)/('Data Input'!$A50-'Data Input'!$A49)</f>
        <v>11125.714285714286</v>
      </c>
      <c r="N48" s="210">
        <f>('Data Input'!N50-'Data Input'!N49)/('Data Input'!$A50-'Data Input'!$A49)</f>
        <v>18945.571428571428</v>
      </c>
      <c r="O48" s="289">
        <f>('Data Input'!O50-'Data Input'!O49)/('Data Input'!$A50-'Data Input'!$A49)</f>
        <v>14035.714285714286</v>
      </c>
      <c r="P48" s="210">
        <f>('Data Input'!P50-'Data Input'!P49)/('Data Input'!$A50-'Data Input'!$A49)</f>
        <v>931.42857142857144</v>
      </c>
      <c r="Q48" s="210"/>
      <c r="R48" s="276"/>
      <c r="S48" s="276"/>
      <c r="T48" s="289">
        <f>('Data Input'!T50-'Data Input'!T49)/('Data Input'!$A50-'Data Input'!$A49)</f>
        <v>4574.2857142857147</v>
      </c>
      <c r="U48" s="289">
        <f>('Data Input'!U50-'Data Input'!U49)/('Data Input'!$A50-'Data Input'!$A49)</f>
        <v>4415.7142857142853</v>
      </c>
      <c r="V48" s="297"/>
      <c r="W48" s="276"/>
      <c r="X48" s="210">
        <f t="shared" ref="X48:X72" si="3">SUM(B48:T48)</f>
        <v>119907.57142857143</v>
      </c>
      <c r="Y48" s="210">
        <f>('Data Input'!X50-'Data Input'!X49)/('Data Input'!$A50-'Data Input'!$A49)</f>
        <v>0</v>
      </c>
      <c r="Z48" s="210">
        <f t="shared" si="1"/>
        <v>119907.57142857143</v>
      </c>
      <c r="AB48" s="212" t="str">
        <f>'Data Input'!Z66</f>
        <v>#2 need maintanence, #13 Failed, #15 noisy, #8 very slow and turned off</v>
      </c>
    </row>
    <row r="49" spans="1:28" x14ac:dyDescent="0.3">
      <c r="A49" s="214">
        <f>'Data Input'!A51</f>
        <v>44551</v>
      </c>
      <c r="B49" s="210">
        <f>('Data Input'!B51-'Data Input'!B50)/('Data Input'!$A51-'Data Input'!$A50)</f>
        <v>17912.857142857141</v>
      </c>
      <c r="C49" s="289">
        <f>('Data Input'!C51-'Data Input'!C50)/('Data Input'!$A51-'Data Input'!$A50)</f>
        <v>4194.2857142857147</v>
      </c>
      <c r="D49" s="210">
        <f>('Data Input'!D51-'Data Input'!D50)/('Data Input'!$A51-'Data Input'!$A50)</f>
        <v>7737.1428571428569</v>
      </c>
      <c r="E49" s="289">
        <f>('Data Input'!E51-'Data Input'!E50)/('Data Input'!$A51-'Data Input'!$A50)</f>
        <v>0</v>
      </c>
      <c r="F49" s="210">
        <f>('Data Input'!F51-'Data Input'!F50)/('Data Input'!$A51-'Data Input'!$A50)</f>
        <v>0</v>
      </c>
      <c r="G49" s="289">
        <f>('Data Input'!G51-'Data Input'!G50)/('Data Input'!$A51-'Data Input'!$A50)</f>
        <v>1324.2857142857142</v>
      </c>
      <c r="H49" s="289">
        <f>('Data Input'!H51-'Data Input'!H50)/('Data Input'!$A51-'Data Input'!$A50)</f>
        <v>0</v>
      </c>
      <c r="I49" s="289"/>
      <c r="J49" s="210">
        <f>('Data Input'!J51-'Data Input'!J50)/('Data Input'!$A51-'Data Input'!$A50)</f>
        <v>0</v>
      </c>
      <c r="K49" s="289">
        <f>('Data Input'!K51-'Data Input'!K50)/('Data Input'!$A51-'Data Input'!$A50)</f>
        <v>11002.285714285714</v>
      </c>
      <c r="L49" s="210">
        <f>('Data Input'!L51-'Data Input'!L50)/('Data Input'!$A51-'Data Input'!$A50)</f>
        <v>14190</v>
      </c>
      <c r="M49" s="210">
        <f>('Data Input'!M51-'Data Input'!M50)/('Data Input'!$A51-'Data Input'!$A50)</f>
        <v>8025.7142857142853</v>
      </c>
      <c r="N49" s="210">
        <f>('Data Input'!N51-'Data Input'!N50)/('Data Input'!$A51-'Data Input'!$A50)</f>
        <v>1510</v>
      </c>
      <c r="O49" s="289">
        <f>('Data Input'!O51-'Data Input'!O50)/('Data Input'!$A51-'Data Input'!$A50)</f>
        <v>5850</v>
      </c>
      <c r="P49" s="210">
        <f>('Data Input'!P51-'Data Input'!P50)/('Data Input'!$A51-'Data Input'!$A50)</f>
        <v>174.28571428571428</v>
      </c>
      <c r="Q49" s="210"/>
      <c r="R49" s="276"/>
      <c r="S49" s="276"/>
      <c r="T49" s="289">
        <f>('Data Input'!T51-'Data Input'!T50)/('Data Input'!$A51-'Data Input'!$A50)</f>
        <v>3255.7142857142858</v>
      </c>
      <c r="U49" s="289">
        <f>('Data Input'!U51-'Data Input'!U50)/('Data Input'!$A51-'Data Input'!$A50)</f>
        <v>2561.4285714285716</v>
      </c>
      <c r="V49" s="297"/>
      <c r="W49" s="276"/>
      <c r="X49" s="210">
        <f t="shared" si="3"/>
        <v>75176.57142857142</v>
      </c>
      <c r="Y49" s="210">
        <f>('Data Input'!X51-'Data Input'!X50)/('Data Input'!$A51-'Data Input'!$A50)</f>
        <v>0</v>
      </c>
      <c r="Z49" s="210">
        <f t="shared" si="1"/>
        <v>75176.57142857142</v>
      </c>
      <c r="AB49" s="212" t="s">
        <v>135</v>
      </c>
    </row>
    <row r="50" spans="1:28" x14ac:dyDescent="0.3">
      <c r="A50" s="214">
        <f>'Data Input'!A52</f>
        <v>44565</v>
      </c>
      <c r="B50" s="210">
        <f>('Data Input'!B52-'Data Input'!B51)/('Data Input'!$A52-'Data Input'!$A51)</f>
        <v>20863.071428571428</v>
      </c>
      <c r="C50" s="289">
        <f>('Data Input'!C52-'Data Input'!C51)/('Data Input'!$A52-'Data Input'!$A51)</f>
        <v>5108.5714285714284</v>
      </c>
      <c r="D50" s="210">
        <f>('Data Input'!D52-'Data Input'!D51)/('Data Input'!$A52-'Data Input'!$A51)</f>
        <v>9602.1428571428569</v>
      </c>
      <c r="E50" s="289">
        <f>('Data Input'!E52-'Data Input'!E51)/('Data Input'!$A52-'Data Input'!$A51)</f>
        <v>0</v>
      </c>
      <c r="F50" s="210">
        <f>('Data Input'!F52-'Data Input'!F51)/('Data Input'!$A52-'Data Input'!$A51)</f>
        <v>0</v>
      </c>
      <c r="G50" s="289">
        <f>('Data Input'!G52-'Data Input'!G51)/('Data Input'!$A52-'Data Input'!$A51)</f>
        <v>0</v>
      </c>
      <c r="H50" s="289">
        <f>('Data Input'!H52-'Data Input'!H51)/('Data Input'!$A52-'Data Input'!$A51)</f>
        <v>0</v>
      </c>
      <c r="I50" s="289"/>
      <c r="J50" s="210">
        <f>('Data Input'!J52-'Data Input'!J51)/('Data Input'!$A52-'Data Input'!$A51)</f>
        <v>0</v>
      </c>
      <c r="K50" s="289">
        <f>('Data Input'!K52-'Data Input'!K51)/('Data Input'!$A52-'Data Input'!$A51)</f>
        <v>11344.714285714286</v>
      </c>
      <c r="L50" s="210">
        <f>('Data Input'!L52-'Data Input'!L51)/('Data Input'!$A52-'Data Input'!$A51)</f>
        <v>17531.428571428572</v>
      </c>
      <c r="M50" s="210">
        <f>('Data Input'!M52-'Data Input'!M51)/('Data Input'!$A52-'Data Input'!$A51)</f>
        <v>9997.1428571428569</v>
      </c>
      <c r="N50" s="210">
        <f>('Data Input'!N52-'Data Input'!N51)/('Data Input'!$A52-'Data Input'!$A51)</f>
        <v>1779.5714285714287</v>
      </c>
      <c r="O50" s="289">
        <f>('Data Input'!O52-'Data Input'!O51)/('Data Input'!$A52-'Data Input'!$A51)</f>
        <v>6590</v>
      </c>
      <c r="P50" s="210">
        <f>('Data Input'!P52-'Data Input'!P51)/('Data Input'!$A52-'Data Input'!$A51)</f>
        <v>1267.8571428571429</v>
      </c>
      <c r="Q50" s="210"/>
      <c r="R50" s="276"/>
      <c r="S50" s="276"/>
      <c r="T50" s="289">
        <f>('Data Input'!T52-'Data Input'!T51)/('Data Input'!$A52-'Data Input'!$A51)</f>
        <v>3961.4285714285716</v>
      </c>
      <c r="U50" s="289">
        <f>('Data Input'!U52-'Data Input'!U51)/('Data Input'!$A52-'Data Input'!$A51)</f>
        <v>2570.7142857142858</v>
      </c>
      <c r="V50" s="297"/>
      <c r="W50" s="276"/>
      <c r="X50" s="210">
        <f t="shared" si="3"/>
        <v>88045.92857142858</v>
      </c>
      <c r="Y50" s="210">
        <f>('Data Input'!X52-'Data Input'!X51)/('Data Input'!$A52-'Data Input'!$A51)</f>
        <v>0</v>
      </c>
      <c r="Z50" s="210">
        <f t="shared" si="1"/>
        <v>88045.92857142858</v>
      </c>
      <c r="AB50" s="212">
        <f>'Data Input'!Z68</f>
        <v>0</v>
      </c>
    </row>
    <row r="51" spans="1:28" x14ac:dyDescent="0.3">
      <c r="A51" s="214">
        <f>'Data Input'!A53</f>
        <v>44572</v>
      </c>
      <c r="B51" s="210">
        <f>('Data Input'!B53-'Data Input'!B52)/('Data Input'!$A53-'Data Input'!$A52)</f>
        <v>21829.571428571428</v>
      </c>
      <c r="C51" s="289">
        <f>('Data Input'!C53-'Data Input'!C52)/('Data Input'!$A53-'Data Input'!$A52)</f>
        <v>5004.2857142857147</v>
      </c>
      <c r="D51" s="210">
        <f>('Data Input'!D53-'Data Input'!D52)/('Data Input'!$A53-'Data Input'!$A52)</f>
        <v>10057.142857142857</v>
      </c>
      <c r="E51" s="289">
        <f>('Data Input'!E53-'Data Input'!E52)/('Data Input'!$A53-'Data Input'!$A52)</f>
        <v>0</v>
      </c>
      <c r="F51" s="210">
        <f>('Data Input'!F53-'Data Input'!F52)/('Data Input'!$A53-'Data Input'!$A52)</f>
        <v>0</v>
      </c>
      <c r="G51" s="289">
        <f>('Data Input'!G53-'Data Input'!G52)/('Data Input'!$A53-'Data Input'!$A52)</f>
        <v>0</v>
      </c>
      <c r="H51" s="289">
        <v>0</v>
      </c>
      <c r="I51" s="289"/>
      <c r="J51" s="210">
        <f>('Data Input'!J53-'Data Input'!J52)/('Data Input'!$A53-'Data Input'!$A52)</f>
        <v>0</v>
      </c>
      <c r="K51" s="289">
        <f>('Data Input'!K53-'Data Input'!K52)/('Data Input'!$A53-'Data Input'!$A52)</f>
        <v>11402.571428571429</v>
      </c>
      <c r="L51" s="210">
        <f>('Data Input'!L53-'Data Input'!L52)/('Data Input'!$A53-'Data Input'!$A52)</f>
        <v>17685.714285714286</v>
      </c>
      <c r="M51" s="210">
        <f>('Data Input'!M53-'Data Input'!M52)/('Data Input'!$A53-'Data Input'!$A52)</f>
        <v>10087.142857142857</v>
      </c>
      <c r="N51" s="210">
        <f>('Data Input'!N53-'Data Input'!N52)/('Data Input'!$A53-'Data Input'!$A52)</f>
        <v>1750.1428571428571</v>
      </c>
      <c r="O51" s="289">
        <f>('Data Input'!O53-'Data Input'!O52)/('Data Input'!$A53-'Data Input'!$A52)</f>
        <v>7081.4285714285716</v>
      </c>
      <c r="P51" s="210">
        <f>('Data Input'!P53-'Data Input'!P52)/('Data Input'!$A53-'Data Input'!$A52)</f>
        <v>1001.4285714285714</v>
      </c>
      <c r="Q51" s="210"/>
      <c r="R51" s="276"/>
      <c r="S51" s="276"/>
      <c r="T51" s="289">
        <f>('Data Input'!T53-'Data Input'!T52)/('Data Input'!$A53-'Data Input'!$A52)</f>
        <v>3825.7142857142858</v>
      </c>
      <c r="U51" s="289">
        <f>('Data Input'!U53-'Data Input'!U52)/('Data Input'!$A53-'Data Input'!$A52)</f>
        <v>2144.2857142857142</v>
      </c>
      <c r="V51" s="297"/>
      <c r="W51" s="276"/>
      <c r="X51" s="210">
        <f t="shared" si="3"/>
        <v>89725.142857142841</v>
      </c>
      <c r="Y51" s="210">
        <f>('Data Input'!X53-'Data Input'!X52)/('Data Input'!$A53-'Data Input'!$A52)</f>
        <v>0</v>
      </c>
      <c r="Z51" s="210">
        <f t="shared" si="1"/>
        <v>89725.142857142841</v>
      </c>
      <c r="AB51" s="212" t="s">
        <v>182</v>
      </c>
    </row>
    <row r="52" spans="1:28" x14ac:dyDescent="0.3">
      <c r="A52" s="214">
        <f>'Data Input'!A54</f>
        <v>44586</v>
      </c>
      <c r="B52" s="210">
        <f>('Data Input'!B54-'Data Input'!B53)/('Data Input'!$A54-'Data Input'!$A53)</f>
        <v>13171.428571428571</v>
      </c>
      <c r="C52" s="289">
        <f>('Data Input'!C54-'Data Input'!C53)/('Data Input'!$A54-'Data Input'!$A53)</f>
        <v>5014.2857142857147</v>
      </c>
      <c r="D52" s="210">
        <f>('Data Input'!D54-'Data Input'!D53)/('Data Input'!$A54-'Data Input'!$A53)</f>
        <v>8330.7142857142862</v>
      </c>
      <c r="E52" s="289">
        <f>('Data Input'!E54-'Data Input'!E53)/('Data Input'!$A54-'Data Input'!$A53)</f>
        <v>0</v>
      </c>
      <c r="F52" s="210">
        <f>('Data Input'!F54-'Data Input'!F53)/('Data Input'!$A54-'Data Input'!$A53)</f>
        <v>0</v>
      </c>
      <c r="G52" s="289">
        <f>('Data Input'!G54-'Data Input'!G53)/('Data Input'!$A54-'Data Input'!$A53)</f>
        <v>0</v>
      </c>
      <c r="H52" s="289">
        <f>('Data Input'!H54-'Data Input'!H53)/('Data Input'!$A54-'Data Input'!$A53)</f>
        <v>298.57142857142856</v>
      </c>
      <c r="I52" s="289"/>
      <c r="J52" s="210">
        <f>('Data Input'!J54-'Data Input'!J53)/('Data Input'!$A54-'Data Input'!$A53)</f>
        <v>0</v>
      </c>
      <c r="K52" s="289">
        <f>('Data Input'!K54-'Data Input'!K53)/('Data Input'!$A54-'Data Input'!$A53)</f>
        <v>11142.857142857143</v>
      </c>
      <c r="L52" s="210">
        <f>('Data Input'!L54-'Data Input'!L53)/('Data Input'!$A54-'Data Input'!$A53)</f>
        <v>16897.857142857141</v>
      </c>
      <c r="M52" s="210">
        <f>('Data Input'!M54-'Data Input'!M53)/('Data Input'!$A54-'Data Input'!$A53)</f>
        <v>9845</v>
      </c>
      <c r="N52" s="210">
        <f>('Data Input'!N54-'Data Input'!N53)/('Data Input'!$A54-'Data Input'!$A53)</f>
        <v>1786.1428571428571</v>
      </c>
      <c r="O52" s="289">
        <f>('Data Input'!O54-'Data Input'!O53)/('Data Input'!$A54-'Data Input'!$A53)</f>
        <v>9236.4285714285706</v>
      </c>
      <c r="P52" s="210">
        <f>('Data Input'!P54-'Data Input'!P53)/('Data Input'!$A54-'Data Input'!$A53)</f>
        <v>952.85714285714289</v>
      </c>
      <c r="Q52" s="210"/>
      <c r="R52" s="276"/>
      <c r="S52" s="276"/>
      <c r="T52" s="289">
        <f>('Data Input'!T54-'Data Input'!T53)/('Data Input'!$A54-'Data Input'!$A53)</f>
        <v>3851.4285714285716</v>
      </c>
      <c r="U52" s="289">
        <f>('Data Input'!U54-'Data Input'!U53)/('Data Input'!$A54-'Data Input'!$A53)</f>
        <v>2108.5714285714284</v>
      </c>
      <c r="V52" s="297"/>
      <c r="W52" s="276"/>
      <c r="X52" s="210">
        <f t="shared" si="3"/>
        <v>80527.57142857142</v>
      </c>
      <c r="Y52" s="210">
        <f>('Data Input'!X54-'Data Input'!X53)/('Data Input'!$A54-'Data Input'!$A53)</f>
        <v>0</v>
      </c>
      <c r="Z52" s="210">
        <f t="shared" si="1"/>
        <v>80527.57142857142</v>
      </c>
      <c r="AB52" s="212">
        <f>'Data Input'!Z70</f>
        <v>0</v>
      </c>
    </row>
    <row r="53" spans="1:28" x14ac:dyDescent="0.3">
      <c r="A53" s="214">
        <f>'Data Input'!A55</f>
        <v>44594</v>
      </c>
      <c r="B53" s="210">
        <f>('Data Input'!B55-'Data Input'!B54)/('Data Input'!$A55-'Data Input'!$A54)</f>
        <v>1316.25</v>
      </c>
      <c r="C53" s="289">
        <f>('Data Input'!C55-'Data Input'!C54)/('Data Input'!$A55-'Data Input'!$A54)</f>
        <v>4355</v>
      </c>
      <c r="D53" s="210">
        <f>('Data Input'!D55-'Data Input'!D54)/('Data Input'!$A55-'Data Input'!$A54)</f>
        <v>6215</v>
      </c>
      <c r="E53" s="289">
        <f>('Data Input'!E55-'Data Input'!E54)/('Data Input'!$A55-'Data Input'!$A54)</f>
        <v>0</v>
      </c>
      <c r="F53" s="210">
        <f>('Data Input'!F55-'Data Input'!F54)/('Data Input'!$A55-'Data Input'!$A54)</f>
        <v>0</v>
      </c>
      <c r="G53" s="289">
        <f>('Data Input'!G55-'Data Input'!G54)/('Data Input'!$A55-'Data Input'!$A54)</f>
        <v>0</v>
      </c>
      <c r="H53" s="289">
        <f>('Data Input'!H55-'Data Input'!H54)/('Data Input'!$A55-'Data Input'!$A54)</f>
        <v>1430</v>
      </c>
      <c r="I53" s="289"/>
      <c r="J53" s="210">
        <f>('Data Input'!J55-'Data Input'!J54)/('Data Input'!$A55-'Data Input'!$A54)</f>
        <v>0</v>
      </c>
      <c r="K53" s="289">
        <f>('Data Input'!K55-'Data Input'!K54)/('Data Input'!$A55-'Data Input'!$A54)</f>
        <v>10955</v>
      </c>
      <c r="L53" s="210">
        <f>('Data Input'!L55-'Data Input'!L54)/('Data Input'!$A55-'Data Input'!$A54)</f>
        <v>13086.25</v>
      </c>
      <c r="M53" s="210">
        <f>('Data Input'!M55-'Data Input'!M54)/('Data Input'!$A55-'Data Input'!$A54)</f>
        <v>7271.25</v>
      </c>
      <c r="N53" s="210">
        <f>('Data Input'!N55-'Data Input'!N54)/('Data Input'!$A55-'Data Input'!$A54)</f>
        <v>2404.5</v>
      </c>
      <c r="O53" s="289">
        <f>('Data Input'!O55-'Data Input'!O54)/('Data Input'!$A55-'Data Input'!$A54)</f>
        <v>9235</v>
      </c>
      <c r="P53" s="210">
        <f>('Data Input'!P55-'Data Input'!P54)/('Data Input'!$A55-'Data Input'!$A54)</f>
        <v>941.25</v>
      </c>
      <c r="Q53" s="210"/>
      <c r="R53" s="276"/>
      <c r="S53" s="276"/>
      <c r="T53" s="289">
        <f>('Data Input'!T55-'Data Input'!T54)/('Data Input'!$A55-'Data Input'!$A54)</f>
        <v>3818.75</v>
      </c>
      <c r="U53" s="289">
        <f>('Data Input'!U55-'Data Input'!U54)/('Data Input'!$A55-'Data Input'!$A54)</f>
        <v>1433.75</v>
      </c>
      <c r="V53" s="297"/>
      <c r="W53" s="276"/>
      <c r="X53" s="210">
        <f t="shared" si="3"/>
        <v>61028.25</v>
      </c>
      <c r="Y53" s="210">
        <f>('Data Input'!X55-'Data Input'!X54)/('Data Input'!$A55-'Data Input'!$A54)</f>
        <v>0</v>
      </c>
      <c r="Z53" s="210">
        <f t="shared" si="1"/>
        <v>61028.25</v>
      </c>
      <c r="AB53" s="212" t="str">
        <f>'Data Input'!Z71</f>
        <v>Well #19 not working</v>
      </c>
    </row>
    <row r="54" spans="1:28" x14ac:dyDescent="0.3">
      <c r="A54" s="214">
        <f>'Data Input'!A56</f>
        <v>44600</v>
      </c>
      <c r="B54" s="210">
        <f>('Data Input'!B56-'Data Input'!B55)/('Data Input'!$A56-'Data Input'!$A55)</f>
        <v>17153.333333333332</v>
      </c>
      <c r="C54" s="289">
        <f>('Data Input'!C56-'Data Input'!C55)/('Data Input'!$A56-'Data Input'!$A55)</f>
        <v>5526.666666666667</v>
      </c>
      <c r="D54" s="210">
        <f>('Data Input'!D56-'Data Input'!D55)/('Data Input'!$A56-'Data Input'!$A55)</f>
        <v>7851.666666666667</v>
      </c>
      <c r="E54" s="289">
        <f>('Data Input'!E56-'Data Input'!E55)/('Data Input'!$A56-'Data Input'!$A55)</f>
        <v>0</v>
      </c>
      <c r="F54" s="210">
        <f>('Data Input'!F56-'Data Input'!F55)/('Data Input'!$A56-'Data Input'!$A55)</f>
        <v>0</v>
      </c>
      <c r="G54" s="289">
        <f>('Data Input'!G56-'Data Input'!G55)/('Data Input'!$A56-'Data Input'!$A55)</f>
        <v>0</v>
      </c>
      <c r="H54" s="289">
        <f>('Data Input'!H56-'Data Input'!H55)/('Data Input'!$A56-'Data Input'!$A55)</f>
        <v>1401.6666666666667</v>
      </c>
      <c r="I54" s="289"/>
      <c r="J54" s="210">
        <f>('Data Input'!J56-'Data Input'!J55)/('Data Input'!$A56-'Data Input'!$A55)</f>
        <v>0</v>
      </c>
      <c r="K54" s="289">
        <f>('Data Input'!K56-'Data Input'!K55)/('Data Input'!$A56-'Data Input'!$A55)</f>
        <v>10805</v>
      </c>
      <c r="L54" s="210">
        <f>('Data Input'!L56-'Data Input'!L55)/('Data Input'!$A56-'Data Input'!$A55)</f>
        <v>20133.333333333332</v>
      </c>
      <c r="M54" s="210">
        <f>('Data Input'!M56-'Data Input'!M55)/('Data Input'!$A56-'Data Input'!$A55)</f>
        <v>12960</v>
      </c>
      <c r="N54" s="210">
        <f>('Data Input'!N56-'Data Input'!N55)/('Data Input'!$A56-'Data Input'!$A55)</f>
        <v>15472.333333333334</v>
      </c>
      <c r="O54" s="289">
        <f>('Data Input'!O56-'Data Input'!O55)/('Data Input'!$A56-'Data Input'!$A55)</f>
        <v>8160</v>
      </c>
      <c r="P54" s="210">
        <f>('Data Input'!P56-'Data Input'!P55)/('Data Input'!$A56-'Data Input'!$A55)</f>
        <v>911.66666666666663</v>
      </c>
      <c r="Q54" s="210"/>
      <c r="R54" s="276"/>
      <c r="S54" s="276"/>
      <c r="T54" s="289">
        <f>('Data Input'!T56-'Data Input'!T55)/('Data Input'!$A56-'Data Input'!$A55)</f>
        <v>3618.3333333333335</v>
      </c>
      <c r="U54" s="289">
        <f>('Data Input'!U56-'Data Input'!U55)/('Data Input'!$A56-'Data Input'!$A55)</f>
        <v>1900</v>
      </c>
      <c r="V54" s="297"/>
      <c r="W54" s="276"/>
      <c r="X54" s="210">
        <f t="shared" si="3"/>
        <v>103994</v>
      </c>
      <c r="Y54" s="210">
        <f>('Data Input'!X56-'Data Input'!X55)/('Data Input'!$A56-'Data Input'!$A55)</f>
        <v>0</v>
      </c>
      <c r="Z54" s="210">
        <f t="shared" si="1"/>
        <v>103994</v>
      </c>
      <c r="AB54" s="212">
        <f>'Data Input'!Z72</f>
        <v>0</v>
      </c>
    </row>
    <row r="55" spans="1:28" x14ac:dyDescent="0.3">
      <c r="A55" s="214">
        <f>'Data Input'!A57</f>
        <v>44607</v>
      </c>
      <c r="B55" s="210">
        <f>('Data Input'!B57-'Data Input'!B56)/('Data Input'!$A57-'Data Input'!$A56)</f>
        <v>6381.4285714285716</v>
      </c>
      <c r="C55" s="289">
        <f>('Data Input'!C57-'Data Input'!C56)/('Data Input'!$A57-'Data Input'!$A56)</f>
        <v>5100</v>
      </c>
      <c r="D55" s="210">
        <f>('Data Input'!D57-'Data Input'!D56)/('Data Input'!$A57-'Data Input'!$A56)</f>
        <v>5637.1428571428569</v>
      </c>
      <c r="E55" s="289">
        <f>('Data Input'!E57-'Data Input'!E56)/('Data Input'!$A57-'Data Input'!$A56)</f>
        <v>0</v>
      </c>
      <c r="F55" s="210">
        <f>('Data Input'!F57-'Data Input'!F56)/('Data Input'!$A57-'Data Input'!$A56)</f>
        <v>0</v>
      </c>
      <c r="G55" s="289">
        <f>('Data Input'!G57-'Data Input'!G56)/('Data Input'!$A57-'Data Input'!$A56)</f>
        <v>0</v>
      </c>
      <c r="H55" s="289">
        <f>('Data Input'!H57-'Data Input'!H56)/('Data Input'!$A57-'Data Input'!$A56)</f>
        <v>1390</v>
      </c>
      <c r="I55" s="289"/>
      <c r="J55" s="210">
        <f>('Data Input'!J57-'Data Input'!J56)/('Data Input'!$A57-'Data Input'!$A56)</f>
        <v>0</v>
      </c>
      <c r="K55" s="289">
        <f>('Data Input'!K57-'Data Input'!K56)/('Data Input'!$A57-'Data Input'!$A56)</f>
        <v>10871.571428571429</v>
      </c>
      <c r="L55" s="210">
        <f>('Data Input'!L57-'Data Input'!L56)/('Data Input'!$A57-'Data Input'!$A56)</f>
        <v>16454.285714285714</v>
      </c>
      <c r="M55" s="210">
        <f>('Data Input'!M57-'Data Input'!M56)/('Data Input'!$A57-'Data Input'!$A56)</f>
        <v>9712.8571428571431</v>
      </c>
      <c r="N55" s="210">
        <f>('Data Input'!N57-'Data Input'!N56)/('Data Input'!$A57-'Data Input'!$A56)</f>
        <v>13292</v>
      </c>
      <c r="O55" s="289">
        <f>('Data Input'!O57-'Data Input'!O56)/('Data Input'!$A57-'Data Input'!$A56)</f>
        <v>12240</v>
      </c>
      <c r="P55" s="210">
        <f>('Data Input'!P57-'Data Input'!P56)/('Data Input'!$A57-'Data Input'!$A56)</f>
        <v>905.71428571428567</v>
      </c>
      <c r="Q55" s="210"/>
      <c r="R55" s="276"/>
      <c r="S55" s="276"/>
      <c r="T55" s="289">
        <f>('Data Input'!T57-'Data Input'!T56)/('Data Input'!$A57-'Data Input'!$A56)</f>
        <v>3700</v>
      </c>
      <c r="U55" s="289">
        <f>('Data Input'!U57-'Data Input'!U56)/('Data Input'!$A57-'Data Input'!$A56)</f>
        <v>1427.1428571428571</v>
      </c>
      <c r="V55" s="297"/>
      <c r="W55" s="276"/>
      <c r="X55" s="210">
        <f t="shared" si="3"/>
        <v>85685</v>
      </c>
      <c r="Y55" s="210">
        <f>('Data Input'!X57-'Data Input'!X56)/('Data Input'!$A57-'Data Input'!$A56)</f>
        <v>0</v>
      </c>
      <c r="Z55" s="210">
        <f t="shared" si="1"/>
        <v>85685</v>
      </c>
      <c r="AB55" s="212" t="str">
        <f>'Data Input'!Z73</f>
        <v>Well 1,12,19 not working</v>
      </c>
    </row>
    <row r="56" spans="1:28" x14ac:dyDescent="0.3">
      <c r="A56" s="214">
        <f>'Data Input'!A58</f>
        <v>44614</v>
      </c>
      <c r="B56" s="210">
        <f>('Data Input'!B58-'Data Input'!B57)/('Data Input'!$A58-'Data Input'!$A57)</f>
        <v>0</v>
      </c>
      <c r="C56" s="289">
        <f>('Data Input'!C58-'Data Input'!C57)/('Data Input'!$A58-'Data Input'!$A57)</f>
        <v>5948.5714285714284</v>
      </c>
      <c r="D56" s="210">
        <f>('Data Input'!D58-'Data Input'!D57)/('Data Input'!$A58-'Data Input'!$A57)</f>
        <v>5240</v>
      </c>
      <c r="E56" s="289">
        <f>('Data Input'!E58-'Data Input'!E57)/('Data Input'!$A58-'Data Input'!$A57)</f>
        <v>0</v>
      </c>
      <c r="F56" s="210">
        <f>('Data Input'!F58-'Data Input'!F57)/('Data Input'!$A58-'Data Input'!$A57)</f>
        <v>0</v>
      </c>
      <c r="G56" s="289">
        <f>('Data Input'!G58-'Data Input'!G57)/('Data Input'!$A58-'Data Input'!$A57)</f>
        <v>0</v>
      </c>
      <c r="H56" s="289">
        <f>('Data Input'!H58-'Data Input'!H57)/('Data Input'!$A58-'Data Input'!$A57)</f>
        <v>1397.1428571428571</v>
      </c>
      <c r="I56" s="289"/>
      <c r="J56" s="210">
        <f>('Data Input'!J58-'Data Input'!J57)/('Data Input'!$A58-'Data Input'!$A57)</f>
        <v>0</v>
      </c>
      <c r="K56" s="289">
        <f>('Data Input'!K58-'Data Input'!K57)/('Data Input'!$A58-'Data Input'!$A57)</f>
        <v>11198.714285714286</v>
      </c>
      <c r="L56" s="210">
        <f>('Data Input'!L58-'Data Input'!L57)/('Data Input'!$A58-'Data Input'!$A57)</f>
        <v>15795.714285714286</v>
      </c>
      <c r="M56" s="210">
        <f>('Data Input'!M58-'Data Input'!M57)/('Data Input'!$A58-'Data Input'!$A57)</f>
        <v>10105.714285714286</v>
      </c>
      <c r="N56" s="210">
        <f>('Data Input'!N58-'Data Input'!N57)/('Data Input'!$A58-'Data Input'!$A57)</f>
        <v>0</v>
      </c>
      <c r="O56" s="289">
        <f>('Data Input'!O58-'Data Input'!O57)/('Data Input'!$A58-'Data Input'!$A57)</f>
        <v>5170</v>
      </c>
      <c r="P56" s="210">
        <f>('Data Input'!P58-'Data Input'!P57)/('Data Input'!$A58-'Data Input'!$A57)</f>
        <v>990</v>
      </c>
      <c r="Q56" s="210"/>
      <c r="R56" s="276"/>
      <c r="S56" s="276"/>
      <c r="T56" s="289">
        <f>('Data Input'!T58-'Data Input'!T57)/('Data Input'!$A58-'Data Input'!$A57)</f>
        <v>3582.8571428571427</v>
      </c>
      <c r="U56" s="289">
        <f>('Data Input'!U58-'Data Input'!U57)/('Data Input'!$A58-'Data Input'!$A57)</f>
        <v>1317.1428571428571</v>
      </c>
      <c r="V56" s="297"/>
      <c r="W56" s="276"/>
      <c r="X56" s="210">
        <f t="shared" si="3"/>
        <v>59428.71428571429</v>
      </c>
      <c r="Y56" s="210">
        <f>('Data Input'!X58-'Data Input'!X57)/('Data Input'!$A58-'Data Input'!$A57)</f>
        <v>0</v>
      </c>
      <c r="Z56" s="210">
        <f t="shared" si="1"/>
        <v>59428.71428571429</v>
      </c>
      <c r="AB56" s="212">
        <f>'Data Input'!Z74</f>
        <v>0</v>
      </c>
    </row>
    <row r="57" spans="1:28" x14ac:dyDescent="0.3">
      <c r="A57" s="214">
        <f>'Data Input'!A59</f>
        <v>44572</v>
      </c>
      <c r="B57" s="210">
        <f>('Data Input'!B59-'Data Input'!B58)/('Data Input'!$A59-'Data Input'!$A58)</f>
        <v>8155.2380952380954</v>
      </c>
      <c r="C57" s="289">
        <f>('Data Input'!C59-'Data Input'!C58)/('Data Input'!$A59-'Data Input'!$A58)</f>
        <v>5131.9047619047615</v>
      </c>
      <c r="D57" s="210">
        <f>('Data Input'!D59-'Data Input'!D58)/('Data Input'!$A59-'Data Input'!$A58)</f>
        <v>6895.2380952380954</v>
      </c>
      <c r="E57" s="289">
        <f>('Data Input'!E59-'Data Input'!E58)/('Data Input'!$A59-'Data Input'!$A58)</f>
        <v>0</v>
      </c>
      <c r="F57" s="210">
        <f>('Data Input'!F59-'Data Input'!F58)/('Data Input'!$A59-'Data Input'!$A58)</f>
        <v>0</v>
      </c>
      <c r="G57" s="289">
        <f>('Data Input'!G59-'Data Input'!G58)/('Data Input'!$A59-'Data Input'!$A58)</f>
        <v>0</v>
      </c>
      <c r="H57" s="289">
        <f>('Data Input'!H59-'Data Input'!H58)/('Data Input'!$A59-'Data Input'!$A58)</f>
        <v>1036.6666666666667</v>
      </c>
      <c r="I57" s="289"/>
      <c r="J57" s="210">
        <f>('Data Input'!J59-'Data Input'!J58)/('Data Input'!$A59-'Data Input'!$A58)</f>
        <v>0</v>
      </c>
      <c r="K57" s="289">
        <f>('Data Input'!K59-'Data Input'!K58)/('Data Input'!$A59-'Data Input'!$A58)</f>
        <v>11022.904761904761</v>
      </c>
      <c r="L57" s="210">
        <f>('Data Input'!L59-'Data Input'!L58)/('Data Input'!$A59-'Data Input'!$A58)</f>
        <v>16376.428571428571</v>
      </c>
      <c r="M57" s="210">
        <f>('Data Input'!M59-'Data Input'!M58)/('Data Input'!$A59-'Data Input'!$A58)</f>
        <v>9821.1904761904771</v>
      </c>
      <c r="N57" s="210">
        <f>('Data Input'!N59-'Data Input'!N58)/('Data Input'!$A59-'Data Input'!$A58)</f>
        <v>5479.0476190476193</v>
      </c>
      <c r="O57" s="289">
        <f>('Data Input'!O59-'Data Input'!O58)/('Data Input'!$A59-'Data Input'!$A58)</f>
        <v>8905.2380952380954</v>
      </c>
      <c r="P57" s="210">
        <f>('Data Input'!P59-'Data Input'!P58)/('Data Input'!$A59-'Data Input'!$A58)</f>
        <v>943.09523809523807</v>
      </c>
      <c r="Q57" s="210"/>
      <c r="R57" s="276"/>
      <c r="S57" s="276"/>
      <c r="T57" s="289">
        <f>('Data Input'!T59-'Data Input'!T58)/('Data Input'!$A59-'Data Input'!$A58)</f>
        <v>3741.9047619047619</v>
      </c>
      <c r="U57" s="289">
        <f>('Data Input'!U59-'Data Input'!U58)/('Data Input'!$A59-'Data Input'!$A58)</f>
        <v>1704.7619047619048</v>
      </c>
      <c r="V57" s="297"/>
      <c r="W57" s="276"/>
      <c r="X57" s="210">
        <f t="shared" si="3"/>
        <v>77508.857142857145</v>
      </c>
      <c r="Y57" s="210">
        <f>('Data Input'!X59-'Data Input'!X58)/('Data Input'!$A59-'Data Input'!$A58)</f>
        <v>0</v>
      </c>
      <c r="Z57" s="210">
        <f t="shared" si="1"/>
        <v>77508.857142857145</v>
      </c>
      <c r="AB57" s="212">
        <f>'Data Input'!AB75</f>
        <v>0</v>
      </c>
    </row>
    <row r="58" spans="1:28" x14ac:dyDescent="0.3">
      <c r="A58" s="214">
        <f>'Data Input'!A60</f>
        <v>44586</v>
      </c>
      <c r="B58" s="210">
        <f>('Data Input'!B60-'Data Input'!B59)/('Data Input'!$A60-'Data Input'!$A59)</f>
        <v>13171.428571428571</v>
      </c>
      <c r="C58" s="289">
        <f>('Data Input'!C60-'Data Input'!C59)/('Data Input'!$A60-'Data Input'!$A59)</f>
        <v>5014.2857142857147</v>
      </c>
      <c r="D58" s="210">
        <f>('Data Input'!D60-'Data Input'!D59)/('Data Input'!$A60-'Data Input'!$A59)</f>
        <v>8330.7142857142862</v>
      </c>
      <c r="E58" s="289">
        <f>('Data Input'!E60-'Data Input'!E59)/('Data Input'!$A60-'Data Input'!$A59)</f>
        <v>0</v>
      </c>
      <c r="F58" s="210">
        <f>('Data Input'!F60-'Data Input'!F59)/('Data Input'!$A60-'Data Input'!$A59)</f>
        <v>0</v>
      </c>
      <c r="G58" s="289">
        <f>('Data Input'!G60-'Data Input'!G59)/('Data Input'!$A60-'Data Input'!$A59)</f>
        <v>0</v>
      </c>
      <c r="H58" s="289">
        <f>('Data Input'!H60-'Data Input'!H59)/('Data Input'!$A60-'Data Input'!$A59)</f>
        <v>298.57142857142856</v>
      </c>
      <c r="I58" s="289"/>
      <c r="J58" s="210">
        <f>('Data Input'!J60-'Data Input'!J59)/('Data Input'!$A60-'Data Input'!$A59)</f>
        <v>0</v>
      </c>
      <c r="K58" s="289">
        <f>('Data Input'!K60-'Data Input'!K59)/('Data Input'!$A60-'Data Input'!$A59)</f>
        <v>11142.857142857143</v>
      </c>
      <c r="L58" s="210">
        <f>('Data Input'!L60-'Data Input'!L59)/('Data Input'!$A60-'Data Input'!$A59)</f>
        <v>16897.857142857141</v>
      </c>
      <c r="M58" s="210">
        <f>('Data Input'!M60-'Data Input'!M59)/('Data Input'!$A60-'Data Input'!$A59)</f>
        <v>9845</v>
      </c>
      <c r="N58" s="210">
        <f>('Data Input'!N60-'Data Input'!N59)/('Data Input'!$A60-'Data Input'!$A59)</f>
        <v>1786.1428571428571</v>
      </c>
      <c r="O58" s="289">
        <f>('Data Input'!O60-'Data Input'!O59)/('Data Input'!$A60-'Data Input'!$A59)</f>
        <v>9236.4285714285706</v>
      </c>
      <c r="P58" s="210">
        <f>('Data Input'!P60-'Data Input'!P59)/('Data Input'!$A60-'Data Input'!$A59)</f>
        <v>952.85714285714289</v>
      </c>
      <c r="Q58" s="210"/>
      <c r="R58" s="276"/>
      <c r="S58" s="276"/>
      <c r="T58" s="289">
        <f>('Data Input'!T60-'Data Input'!T59)/('Data Input'!$A60-'Data Input'!$A59)</f>
        <v>3851.4285714285716</v>
      </c>
      <c r="U58" s="289">
        <f>('Data Input'!U60-'Data Input'!U59)/('Data Input'!$A60-'Data Input'!$A59)</f>
        <v>2108.5714285714284</v>
      </c>
      <c r="V58" s="297"/>
      <c r="W58" s="276"/>
      <c r="X58" s="210">
        <f t="shared" si="3"/>
        <v>80527.57142857142</v>
      </c>
      <c r="Y58" s="210">
        <f>('Data Input'!X60-'Data Input'!X59)/('Data Input'!$A60-'Data Input'!$A59)</f>
        <v>0</v>
      </c>
      <c r="Z58" s="210">
        <f t="shared" si="1"/>
        <v>80527.57142857142</v>
      </c>
      <c r="AB58" s="212">
        <f>'Data Input'!AB76</f>
        <v>0</v>
      </c>
    </row>
    <row r="59" spans="1:28" x14ac:dyDescent="0.3">
      <c r="A59" s="214">
        <f>'Data Input'!A61</f>
        <v>44594</v>
      </c>
      <c r="B59" s="210">
        <f>('Data Input'!B61-'Data Input'!B60)/('Data Input'!$A61-'Data Input'!$A60)</f>
        <v>1316.25</v>
      </c>
      <c r="C59" s="289">
        <f>('Data Input'!C61-'Data Input'!C60)/('Data Input'!$A61-'Data Input'!$A60)</f>
        <v>4355</v>
      </c>
      <c r="D59" s="210">
        <f>('Data Input'!D61-'Data Input'!D60)/('Data Input'!$A61-'Data Input'!$A60)</f>
        <v>6215</v>
      </c>
      <c r="E59" s="289">
        <f>('Data Input'!E61-'Data Input'!E60)/('Data Input'!$A61-'Data Input'!$A60)</f>
        <v>0</v>
      </c>
      <c r="F59" s="210">
        <f>('Data Input'!F61-'Data Input'!F60)/('Data Input'!$A61-'Data Input'!$A60)</f>
        <v>0</v>
      </c>
      <c r="G59" s="289">
        <f>('Data Input'!G61-'Data Input'!G60)/('Data Input'!$A61-'Data Input'!$A60)</f>
        <v>0</v>
      </c>
      <c r="H59" s="289">
        <f>('Data Input'!H61-'Data Input'!H60)/('Data Input'!$A61-'Data Input'!$A60)</f>
        <v>1430</v>
      </c>
      <c r="I59" s="289"/>
      <c r="J59" s="210">
        <f>('Data Input'!J61-'Data Input'!J60)/('Data Input'!$A61-'Data Input'!$A60)</f>
        <v>0</v>
      </c>
      <c r="K59" s="289">
        <f>('Data Input'!K61-'Data Input'!K60)/('Data Input'!$A61-'Data Input'!$A60)</f>
        <v>10955</v>
      </c>
      <c r="L59" s="210">
        <f>('Data Input'!L61-'Data Input'!L60)/('Data Input'!$A61-'Data Input'!$A60)</f>
        <v>13086.25</v>
      </c>
      <c r="M59" s="210">
        <f>('Data Input'!M61-'Data Input'!M60)/('Data Input'!$A61-'Data Input'!$A60)</f>
        <v>7271.25</v>
      </c>
      <c r="N59" s="210">
        <f>('Data Input'!N61-'Data Input'!N60)/('Data Input'!$A61-'Data Input'!$A60)</f>
        <v>2404.5</v>
      </c>
      <c r="O59" s="289">
        <f>('Data Input'!O61-'Data Input'!O60)/('Data Input'!$A61-'Data Input'!$A60)</f>
        <v>9235</v>
      </c>
      <c r="P59" s="210">
        <f>('Data Input'!P61-'Data Input'!P60)/('Data Input'!$A61-'Data Input'!$A60)</f>
        <v>941.25</v>
      </c>
      <c r="Q59" s="210"/>
      <c r="R59" s="276"/>
      <c r="S59" s="276"/>
      <c r="T59" s="289">
        <f>('Data Input'!T61-'Data Input'!T60)/('Data Input'!$A61-'Data Input'!$A60)</f>
        <v>3818.75</v>
      </c>
      <c r="U59" s="289">
        <f>('Data Input'!U61-'Data Input'!U60)/('Data Input'!$A61-'Data Input'!$A60)</f>
        <v>1433.75</v>
      </c>
      <c r="V59" s="297"/>
      <c r="W59" s="276"/>
      <c r="X59" s="210">
        <f t="shared" si="3"/>
        <v>61028.25</v>
      </c>
      <c r="Y59" s="210">
        <f>('Data Input'!X61-'Data Input'!X60)/('Data Input'!$A61-'Data Input'!$A60)</f>
        <v>0</v>
      </c>
      <c r="Z59" s="210">
        <f t="shared" si="1"/>
        <v>61028.25</v>
      </c>
      <c r="AB59" s="212">
        <f>'Data Input'!AB77</f>
        <v>0</v>
      </c>
    </row>
    <row r="60" spans="1:28" x14ac:dyDescent="0.3">
      <c r="A60" s="214">
        <f>'Data Input'!A62</f>
        <v>44600</v>
      </c>
      <c r="B60" s="210">
        <f>('Data Input'!B62-'Data Input'!B61)/('Data Input'!$A62-'Data Input'!$A61)</f>
        <v>17153.333333333332</v>
      </c>
      <c r="C60" s="289">
        <f>('Data Input'!C62-'Data Input'!C61)/('Data Input'!$A62-'Data Input'!$A61)</f>
        <v>5526.666666666667</v>
      </c>
      <c r="D60" s="210">
        <f>('Data Input'!D62-'Data Input'!D61)/('Data Input'!$A62-'Data Input'!$A61)</f>
        <v>7851.666666666667</v>
      </c>
      <c r="E60" s="289">
        <f>('Data Input'!E62-'Data Input'!E61)/('Data Input'!$A62-'Data Input'!$A61)</f>
        <v>0</v>
      </c>
      <c r="F60" s="210">
        <f>('Data Input'!F62-'Data Input'!F61)/('Data Input'!$A62-'Data Input'!$A61)</f>
        <v>0</v>
      </c>
      <c r="G60" s="289">
        <f>('Data Input'!G62-'Data Input'!G61)/('Data Input'!$A62-'Data Input'!$A61)</f>
        <v>0</v>
      </c>
      <c r="H60" s="289">
        <f>('Data Input'!H62-'Data Input'!H61)/('Data Input'!$A62-'Data Input'!$A61)</f>
        <v>1401.6666666666667</v>
      </c>
      <c r="I60" s="289"/>
      <c r="J60" s="210">
        <f>('Data Input'!J62-'Data Input'!J61)/('Data Input'!$A62-'Data Input'!$A61)</f>
        <v>0</v>
      </c>
      <c r="K60" s="289">
        <f>('Data Input'!K62-'Data Input'!K61)/('Data Input'!$A62-'Data Input'!$A61)</f>
        <v>10805</v>
      </c>
      <c r="L60" s="210">
        <f>('Data Input'!L62-'Data Input'!L61)/('Data Input'!$A62-'Data Input'!$A61)</f>
        <v>20133.333333333332</v>
      </c>
      <c r="M60" s="210">
        <f>('Data Input'!M62-'Data Input'!M61)/('Data Input'!$A62-'Data Input'!$A61)</f>
        <v>12960</v>
      </c>
      <c r="N60" s="210">
        <f>('Data Input'!N62-'Data Input'!N61)/('Data Input'!$A62-'Data Input'!$A61)</f>
        <v>15472.333333333334</v>
      </c>
      <c r="O60" s="289">
        <f>('Data Input'!O62-'Data Input'!O61)/('Data Input'!$A62-'Data Input'!$A61)</f>
        <v>8160</v>
      </c>
      <c r="P60" s="210">
        <f>('Data Input'!P62-'Data Input'!P61)/('Data Input'!$A62-'Data Input'!$A61)</f>
        <v>911.66666666666663</v>
      </c>
      <c r="Q60" s="210"/>
      <c r="R60" s="276"/>
      <c r="S60" s="276"/>
      <c r="T60" s="289">
        <f>('Data Input'!T62-'Data Input'!T61)/('Data Input'!$A62-'Data Input'!$A61)</f>
        <v>3618.3333333333335</v>
      </c>
      <c r="U60" s="289">
        <f>('Data Input'!U62-'Data Input'!U61)/('Data Input'!$A62-'Data Input'!$A61)</f>
        <v>1900</v>
      </c>
      <c r="V60" s="297"/>
      <c r="W60" s="276"/>
      <c r="X60" s="210">
        <f t="shared" si="3"/>
        <v>103994</v>
      </c>
      <c r="Y60" s="210">
        <f>('Data Input'!X62-'Data Input'!X61)/('Data Input'!$A62-'Data Input'!$A61)</f>
        <v>0</v>
      </c>
      <c r="Z60" s="210">
        <f t="shared" si="1"/>
        <v>103994</v>
      </c>
      <c r="AB60" s="212">
        <f>'Data Input'!AB78</f>
        <v>0</v>
      </c>
    </row>
    <row r="61" spans="1:28" x14ac:dyDescent="0.3">
      <c r="A61" s="214">
        <f>'Data Input'!A63</f>
        <v>44607</v>
      </c>
      <c r="B61" s="210">
        <f>('Data Input'!B63-'Data Input'!B62)/('Data Input'!$A63-'Data Input'!$A62)</f>
        <v>6381.4285714285716</v>
      </c>
      <c r="C61" s="289">
        <f>('Data Input'!C63-'Data Input'!C62)/('Data Input'!$A63-'Data Input'!$A62)</f>
        <v>5100</v>
      </c>
      <c r="D61" s="210">
        <f>('Data Input'!D63-'Data Input'!D62)/('Data Input'!$A63-'Data Input'!$A62)</f>
        <v>5637.1428571428569</v>
      </c>
      <c r="E61" s="289">
        <f>('Data Input'!E63-'Data Input'!E62)/('Data Input'!$A63-'Data Input'!$A62)</f>
        <v>0</v>
      </c>
      <c r="F61" s="210">
        <f>('Data Input'!F63-'Data Input'!F62)/('Data Input'!$A63-'Data Input'!$A62)</f>
        <v>0</v>
      </c>
      <c r="G61" s="289">
        <f>('Data Input'!G63-'Data Input'!G62)/('Data Input'!$A63-'Data Input'!$A62)</f>
        <v>0</v>
      </c>
      <c r="H61" s="289">
        <f>('Data Input'!H63-'Data Input'!H62)/('Data Input'!$A63-'Data Input'!$A62)</f>
        <v>1390</v>
      </c>
      <c r="I61" s="289"/>
      <c r="J61" s="210">
        <f>('Data Input'!J63-'Data Input'!J62)/('Data Input'!$A63-'Data Input'!$A62)</f>
        <v>0</v>
      </c>
      <c r="K61" s="289">
        <f>('Data Input'!K63-'Data Input'!K62)/('Data Input'!$A63-'Data Input'!$A62)</f>
        <v>10871.571428571429</v>
      </c>
      <c r="L61" s="210">
        <f>('Data Input'!L63-'Data Input'!L62)/('Data Input'!$A63-'Data Input'!$A62)</f>
        <v>16454.285714285714</v>
      </c>
      <c r="M61" s="210">
        <f>('Data Input'!M63-'Data Input'!M62)/('Data Input'!$A63-'Data Input'!$A62)</f>
        <v>9712.8571428571431</v>
      </c>
      <c r="N61" s="210">
        <f>('Data Input'!N63-'Data Input'!N62)/('Data Input'!$A63-'Data Input'!$A62)</f>
        <v>13292</v>
      </c>
      <c r="O61" s="289">
        <f>('Data Input'!O63-'Data Input'!O62)/('Data Input'!$A63-'Data Input'!$A62)</f>
        <v>12240</v>
      </c>
      <c r="P61" s="210">
        <f>('Data Input'!P63-'Data Input'!P62)/('Data Input'!$A63-'Data Input'!$A62)</f>
        <v>905.71428571428567</v>
      </c>
      <c r="Q61" s="210"/>
      <c r="R61" s="276"/>
      <c r="S61" s="276"/>
      <c r="T61" s="289">
        <f>('Data Input'!T63-'Data Input'!T62)/('Data Input'!$A63-'Data Input'!$A62)</f>
        <v>3700</v>
      </c>
      <c r="U61" s="289">
        <f>('Data Input'!U63-'Data Input'!U62)/('Data Input'!$A63-'Data Input'!$A62)</f>
        <v>1427.1428571428571</v>
      </c>
      <c r="V61" s="297"/>
      <c r="W61" s="276"/>
      <c r="X61" s="210">
        <f t="shared" si="3"/>
        <v>85685</v>
      </c>
      <c r="Y61" s="210">
        <f>('Data Input'!X63-'Data Input'!X62)/('Data Input'!$A63-'Data Input'!$A62)</f>
        <v>0</v>
      </c>
      <c r="Z61" s="210">
        <f t="shared" si="1"/>
        <v>85685</v>
      </c>
      <c r="AB61" s="212">
        <f>'Data Input'!AB79</f>
        <v>0</v>
      </c>
    </row>
    <row r="62" spans="1:28" x14ac:dyDescent="0.3">
      <c r="A62" s="214">
        <f>'Data Input'!A64</f>
        <v>44614</v>
      </c>
      <c r="B62" s="210">
        <f>('Data Input'!B64-'Data Input'!B63)/('Data Input'!$A64-'Data Input'!$A63)</f>
        <v>0</v>
      </c>
      <c r="C62" s="289">
        <f>('Data Input'!C64-'Data Input'!C63)/('Data Input'!$A64-'Data Input'!$A63)</f>
        <v>5948.5714285714284</v>
      </c>
      <c r="D62" s="210">
        <f>('Data Input'!D64-'Data Input'!D63)/('Data Input'!$A64-'Data Input'!$A63)</f>
        <v>5240</v>
      </c>
      <c r="E62" s="289">
        <f>('Data Input'!E64-'Data Input'!E63)/('Data Input'!$A64-'Data Input'!$A63)</f>
        <v>0</v>
      </c>
      <c r="F62" s="210">
        <f>('Data Input'!F64-'Data Input'!F63)/('Data Input'!$A64-'Data Input'!$A63)</f>
        <v>0</v>
      </c>
      <c r="G62" s="289">
        <f>('Data Input'!G64-'Data Input'!G63)/('Data Input'!$A64-'Data Input'!$A63)</f>
        <v>0</v>
      </c>
      <c r="H62" s="289">
        <f>('Data Input'!H64-'Data Input'!H63)/('Data Input'!$A64-'Data Input'!$A63)</f>
        <v>1397.1428571428571</v>
      </c>
      <c r="I62" s="289"/>
      <c r="J62" s="210">
        <f>('Data Input'!J64-'Data Input'!J63)/('Data Input'!$A64-'Data Input'!$A63)</f>
        <v>0</v>
      </c>
      <c r="K62" s="289">
        <f>('Data Input'!K64-'Data Input'!K63)/('Data Input'!$A64-'Data Input'!$A63)</f>
        <v>11198.714285714286</v>
      </c>
      <c r="L62" s="210">
        <f>('Data Input'!L64-'Data Input'!L63)/('Data Input'!$A64-'Data Input'!$A63)</f>
        <v>15795.714285714286</v>
      </c>
      <c r="M62" s="210">
        <f>('Data Input'!M64-'Data Input'!M63)/('Data Input'!$A64-'Data Input'!$A63)</f>
        <v>10105.714285714286</v>
      </c>
      <c r="N62" s="210">
        <f>('Data Input'!N64-'Data Input'!N63)/('Data Input'!$A64-'Data Input'!$A63)</f>
        <v>0</v>
      </c>
      <c r="O62" s="289">
        <f>('Data Input'!O64-'Data Input'!O63)/('Data Input'!$A64-'Data Input'!$A63)</f>
        <v>5170</v>
      </c>
      <c r="P62" s="210">
        <f>('Data Input'!P64-'Data Input'!P63)/('Data Input'!$A64-'Data Input'!$A63)</f>
        <v>990</v>
      </c>
      <c r="Q62" s="210"/>
      <c r="R62" s="276"/>
      <c r="S62" s="276"/>
      <c r="T62" s="289">
        <f>('Data Input'!T64-'Data Input'!T63)/('Data Input'!$A64-'Data Input'!$A63)</f>
        <v>3582.8571428571427</v>
      </c>
      <c r="U62" s="289">
        <f>('Data Input'!U64-'Data Input'!U63)/('Data Input'!$A64-'Data Input'!$A63)</f>
        <v>1317.1428571428571</v>
      </c>
      <c r="V62" s="297"/>
      <c r="W62" s="276"/>
      <c r="X62" s="210">
        <f t="shared" si="3"/>
        <v>59428.71428571429</v>
      </c>
      <c r="Y62" s="210">
        <f>('Data Input'!X64-'Data Input'!X63)/('Data Input'!$A64-'Data Input'!$A63)</f>
        <v>0</v>
      </c>
      <c r="Z62" s="210">
        <f t="shared" si="1"/>
        <v>59428.71428571429</v>
      </c>
      <c r="AB62" s="212">
        <f>'Data Input'!AB80</f>
        <v>0</v>
      </c>
    </row>
    <row r="63" spans="1:28" x14ac:dyDescent="0.3">
      <c r="A63" s="214">
        <f>'Data Input'!A65</f>
        <v>44621</v>
      </c>
      <c r="B63" s="210">
        <f>('Data Input'!B65-'Data Input'!B64)/('Data Input'!$A65-'Data Input'!$A64)</f>
        <v>14032.857142857143</v>
      </c>
      <c r="C63" s="289">
        <f>('Data Input'!C65-'Data Input'!C64)/('Data Input'!$A65-'Data Input'!$A64)</f>
        <v>2051.4285714285716</v>
      </c>
      <c r="D63" s="210">
        <f>('Data Input'!D65-'Data Input'!D64)/('Data Input'!$A65-'Data Input'!$A64)</f>
        <v>3187.1428571428573</v>
      </c>
      <c r="E63" s="289">
        <f>('Data Input'!E65-'Data Input'!E64)/('Data Input'!$A65-'Data Input'!$A64)</f>
        <v>0</v>
      </c>
      <c r="F63" s="210">
        <f>('Data Input'!F65-'Data Input'!F64)/('Data Input'!$A65-'Data Input'!$A64)</f>
        <v>0</v>
      </c>
      <c r="G63" s="289">
        <f>('Data Input'!G65-'Data Input'!G64)/('Data Input'!$A65-'Data Input'!$A64)</f>
        <v>0</v>
      </c>
      <c r="H63" s="289">
        <f>('Data Input'!H65-'Data Input'!H64)/('Data Input'!$A65-'Data Input'!$A64)</f>
        <v>570</v>
      </c>
      <c r="I63" s="289"/>
      <c r="J63" s="210">
        <f>('Data Input'!J65-'Data Input'!J64)/('Data Input'!$A65-'Data Input'!$A64)</f>
        <v>0</v>
      </c>
      <c r="K63" s="289">
        <f>('Data Input'!K65-'Data Input'!K64)/('Data Input'!$A65-'Data Input'!$A64)</f>
        <v>7446.8571428571431</v>
      </c>
      <c r="L63" s="210">
        <f>('Data Input'!L65-'Data Input'!L64)/('Data Input'!$A65-'Data Input'!$A64)</f>
        <v>14047.142857142857</v>
      </c>
      <c r="M63" s="210">
        <f>('Data Input'!M65-'Data Input'!M64)/('Data Input'!$A65-'Data Input'!$A64)</f>
        <v>2838.5714285714284</v>
      </c>
      <c r="N63" s="210">
        <f>('Data Input'!N65-'Data Input'!N64)/('Data Input'!$A65-'Data Input'!$A64)</f>
        <v>10369.428571428571</v>
      </c>
      <c r="O63" s="289">
        <f>('Data Input'!O65-'Data Input'!O64)/('Data Input'!$A65-'Data Input'!$A64)</f>
        <v>6941.4285714285716</v>
      </c>
      <c r="P63" s="210">
        <f>('Data Input'!P65-'Data Input'!P64)/('Data Input'!$A65-'Data Input'!$A64)</f>
        <v>775.71428571428567</v>
      </c>
      <c r="Q63" s="210"/>
      <c r="R63" s="276"/>
      <c r="S63" s="276"/>
      <c r="T63" s="289">
        <f>('Data Input'!T65-'Data Input'!T64)/('Data Input'!$A65-'Data Input'!$A64)</f>
        <v>3504.2857142857142</v>
      </c>
      <c r="U63" s="289">
        <f>('Data Input'!U65-'Data Input'!U64)/('Data Input'!$A65-'Data Input'!$A64)</f>
        <v>911.42857142857144</v>
      </c>
      <c r="V63" s="297"/>
      <c r="W63" s="276"/>
      <c r="X63" s="210">
        <f t="shared" si="3"/>
        <v>65764.857142857145</v>
      </c>
      <c r="Y63" s="210">
        <f>('Data Input'!X65-'Data Input'!X64)/('Data Input'!$A65-'Data Input'!$A64)</f>
        <v>0</v>
      </c>
      <c r="Z63" s="210">
        <f t="shared" si="1"/>
        <v>65764.857142857145</v>
      </c>
      <c r="AB63" s="212">
        <f>'Data Input'!AB81</f>
        <v>0</v>
      </c>
    </row>
    <row r="64" spans="1:28" x14ac:dyDescent="0.3">
      <c r="A64" s="214">
        <f>'Data Input'!A66</f>
        <v>44628</v>
      </c>
      <c r="B64" s="210">
        <f>('Data Input'!B66-'Data Input'!B65)/('Data Input'!$A66-'Data Input'!$A65)</f>
        <v>14338.571428571429</v>
      </c>
      <c r="C64" s="289">
        <f>('Data Input'!C66-'Data Input'!C65)/('Data Input'!$A66-'Data Input'!$A65)</f>
        <v>4944.2857142857147</v>
      </c>
      <c r="D64" s="210">
        <f>('Data Input'!D66-'Data Input'!D65)/('Data Input'!$A66-'Data Input'!$A65)</f>
        <v>3845.7142857142858</v>
      </c>
      <c r="E64" s="289">
        <f>('Data Input'!E66-'Data Input'!E65)/('Data Input'!$A66-'Data Input'!$A65)</f>
        <v>0</v>
      </c>
      <c r="F64" s="210">
        <f>('Data Input'!F66-'Data Input'!F65)/('Data Input'!$A66-'Data Input'!$A65)</f>
        <v>0</v>
      </c>
      <c r="G64" s="289">
        <f>('Data Input'!G66-'Data Input'!G65)/('Data Input'!$A66-'Data Input'!$A65)</f>
        <v>0</v>
      </c>
      <c r="H64" s="289">
        <f>('Data Input'!H66-'Data Input'!H65)/('Data Input'!$A66-'Data Input'!$A65)</f>
        <v>0</v>
      </c>
      <c r="I64" s="289"/>
      <c r="J64" s="210">
        <f>('Data Input'!J66-'Data Input'!J65)/('Data Input'!$A66-'Data Input'!$A65)</f>
        <v>0</v>
      </c>
      <c r="K64" s="289">
        <f>('Data Input'!K66-'Data Input'!K65)/('Data Input'!$A66-'Data Input'!$A65)</f>
        <v>11665.428571428571</v>
      </c>
      <c r="L64" s="210">
        <f>('Data Input'!L66-'Data Input'!L65)/('Data Input'!$A66-'Data Input'!$A65)</f>
        <v>17227.142857142859</v>
      </c>
      <c r="M64" s="210">
        <v>0</v>
      </c>
      <c r="N64" s="210">
        <f>('Data Input'!N66-'Data Input'!N65)/('Data Input'!$A66-'Data Input'!$A65)</f>
        <v>21339.714285714286</v>
      </c>
      <c r="O64" s="289">
        <f>('Data Input'!O66-'Data Input'!O65)/('Data Input'!$A66-'Data Input'!$A65)</f>
        <v>8801.4285714285706</v>
      </c>
      <c r="P64" s="210">
        <f>('Data Input'!P66-'Data Input'!P65)/('Data Input'!$A66-'Data Input'!$A65)</f>
        <v>868.57142857142856</v>
      </c>
      <c r="Q64" s="210"/>
      <c r="R64" s="276"/>
      <c r="S64" s="276"/>
      <c r="T64" s="289">
        <f>('Data Input'!T66-'Data Input'!T65)/('Data Input'!$A66-'Data Input'!$A65)</f>
        <v>3494.2857142857142</v>
      </c>
      <c r="U64" s="289">
        <f>('Data Input'!U66-'Data Input'!U65)/('Data Input'!$A66-'Data Input'!$A65)</f>
        <v>794.28571428571433</v>
      </c>
      <c r="V64" s="297"/>
      <c r="W64" s="276"/>
      <c r="X64" s="210">
        <f t="shared" si="3"/>
        <v>86525.142857142855</v>
      </c>
      <c r="Y64" s="210">
        <f>('Data Input'!X66-'Data Input'!X65)/('Data Input'!$A66-'Data Input'!$A65)</f>
        <v>0</v>
      </c>
      <c r="Z64" s="210">
        <f t="shared" si="1"/>
        <v>86525.142857142855</v>
      </c>
      <c r="AB64" s="212">
        <f>'Data Input'!AB82</f>
        <v>0</v>
      </c>
    </row>
    <row r="65" spans="1:28" x14ac:dyDescent="0.3">
      <c r="A65" s="214">
        <f>'Data Input'!A67</f>
        <v>44635</v>
      </c>
      <c r="B65" s="210">
        <f>('Data Input'!B67-'Data Input'!B66)/('Data Input'!$A67-'Data Input'!$A66)</f>
        <v>17178.571428571428</v>
      </c>
      <c r="C65" s="289">
        <f>('Data Input'!C67-'Data Input'!C66)/('Data Input'!$A67-'Data Input'!$A66)</f>
        <v>4351.4285714285716</v>
      </c>
      <c r="D65" s="210">
        <f>('Data Input'!D67-'Data Input'!D66)/('Data Input'!$A67-'Data Input'!$A66)</f>
        <v>1562.8571428571429</v>
      </c>
      <c r="E65" s="289">
        <f>('Data Input'!E67-'Data Input'!E66)/('Data Input'!$A67-'Data Input'!$A66)</f>
        <v>0</v>
      </c>
      <c r="F65" s="210">
        <f>('Data Input'!F67-'Data Input'!F66)/('Data Input'!$A67-'Data Input'!$A66)</f>
        <v>0</v>
      </c>
      <c r="G65" s="289">
        <f>('Data Input'!G67-'Data Input'!G66)/('Data Input'!$A67-'Data Input'!$A66)</f>
        <v>0</v>
      </c>
      <c r="H65" s="289">
        <f>('Data Input'!H67-'Data Input'!H66)/('Data Input'!$A67-'Data Input'!$A66)</f>
        <v>0</v>
      </c>
      <c r="I65" s="289"/>
      <c r="J65" s="210">
        <f>('Data Input'!J67-'Data Input'!J66)/('Data Input'!$A67-'Data Input'!$A66)</f>
        <v>0</v>
      </c>
      <c r="K65" s="289">
        <f>('Data Input'!K67-'Data Input'!K66)/('Data Input'!$A67-'Data Input'!$A66)</f>
        <v>11014</v>
      </c>
      <c r="L65" s="210">
        <f>('Data Input'!L67-'Data Input'!L66)/('Data Input'!$A67-'Data Input'!$A66)</f>
        <v>16504.285714285714</v>
      </c>
      <c r="M65" s="210">
        <f>('Data Input'!M67-'Data Input'!M66)/('Data Input'!$A67-'Data Input'!$A66)</f>
        <v>0</v>
      </c>
      <c r="N65" s="210">
        <f>('Data Input'!N67-'Data Input'!N66)/('Data Input'!$A67-'Data Input'!$A66)</f>
        <v>9467.1428571428569</v>
      </c>
      <c r="O65" s="289">
        <f>('Data Input'!O67-'Data Input'!O66)/('Data Input'!$A67-'Data Input'!$A66)</f>
        <v>9518.5714285714294</v>
      </c>
      <c r="P65" s="210">
        <f>('Data Input'!P67-'Data Input'!P66)/('Data Input'!$A67-'Data Input'!$A66)</f>
        <v>857.14285714285711</v>
      </c>
      <c r="Q65" s="210"/>
      <c r="R65" s="276"/>
      <c r="S65" s="276"/>
      <c r="T65" s="289">
        <f>('Data Input'!T67-'Data Input'!T66)/('Data Input'!$A67-'Data Input'!$A66)</f>
        <v>3377.1428571428573</v>
      </c>
      <c r="U65" s="289">
        <f>('Data Input'!U67-'Data Input'!U66)/('Data Input'!$A67-'Data Input'!$A66)</f>
        <v>580</v>
      </c>
      <c r="V65" s="297"/>
      <c r="W65" s="276"/>
      <c r="X65" s="210">
        <f t="shared" si="3"/>
        <v>73831.142857142855</v>
      </c>
      <c r="Y65" s="210">
        <f>('Data Input'!X67-'Data Input'!X66)/('Data Input'!$A67-'Data Input'!$A66)</f>
        <v>36728.571428571428</v>
      </c>
      <c r="Z65" s="210">
        <f t="shared" si="1"/>
        <v>37102.571428571428</v>
      </c>
      <c r="AB65" s="212">
        <f>'Data Input'!AB83</f>
        <v>0</v>
      </c>
    </row>
    <row r="66" spans="1:28" x14ac:dyDescent="0.3">
      <c r="A66" s="214">
        <f>'Data Input'!A68</f>
        <v>44642</v>
      </c>
      <c r="B66" s="210">
        <f>('Data Input'!B68-'Data Input'!B67)/('Data Input'!$A68-'Data Input'!$A67)</f>
        <v>19208.571428571428</v>
      </c>
      <c r="C66" s="289">
        <f>('Data Input'!C68-'Data Input'!C67)/('Data Input'!$A68-'Data Input'!$A67)</f>
        <v>4140</v>
      </c>
      <c r="D66" s="210">
        <f>('Data Input'!D68-'Data Input'!D67)/('Data Input'!$A68-'Data Input'!$A67)</f>
        <v>0</v>
      </c>
      <c r="E66" s="289">
        <f>('Data Input'!E68-'Data Input'!E67)/('Data Input'!$A68-'Data Input'!$A67)</f>
        <v>0</v>
      </c>
      <c r="F66" s="210">
        <f>('Data Input'!F68-'Data Input'!F67)/('Data Input'!$A68-'Data Input'!$A67)</f>
        <v>0</v>
      </c>
      <c r="G66" s="289">
        <f>('Data Input'!G68-'Data Input'!G67)/('Data Input'!$A68-'Data Input'!$A67)</f>
        <v>0</v>
      </c>
      <c r="H66" s="289">
        <f>('Data Input'!H68-'Data Input'!H67)/('Data Input'!$A68-'Data Input'!$A67)</f>
        <v>0</v>
      </c>
      <c r="I66" s="289"/>
      <c r="J66" s="210">
        <f>('Data Input'!J68-'Data Input'!J67)/('Data Input'!$A68-'Data Input'!$A67)</f>
        <v>0</v>
      </c>
      <c r="K66" s="289">
        <f>('Data Input'!K68-'Data Input'!K67)/('Data Input'!$A68-'Data Input'!$A67)</f>
        <v>11916.857142857143</v>
      </c>
      <c r="L66" s="210">
        <f>('Data Input'!L68-'Data Input'!L67)/('Data Input'!$A68-'Data Input'!$A67)</f>
        <v>17342.857142857141</v>
      </c>
      <c r="M66" s="210">
        <f>('Data Input'!M68-'Data Input'!M67)/('Data Input'!$A68-'Data Input'!$A67)</f>
        <v>0</v>
      </c>
      <c r="N66" s="210">
        <f>('Data Input'!N68-'Data Input'!N67)/('Data Input'!$A68-'Data Input'!$A67)</f>
        <v>14610.571428571429</v>
      </c>
      <c r="O66" s="289">
        <f>('Data Input'!O68-'Data Input'!O67)/('Data Input'!$A68-'Data Input'!$A67)</f>
        <v>11954.285714285714</v>
      </c>
      <c r="P66" s="210">
        <f>('Data Input'!P68-'Data Input'!P67)/('Data Input'!$A68-'Data Input'!$A67)</f>
        <v>851.42857142857144</v>
      </c>
      <c r="Q66" s="210"/>
      <c r="R66" s="276"/>
      <c r="S66" s="276"/>
      <c r="T66" s="289">
        <f>('Data Input'!T68-'Data Input'!T67)/('Data Input'!$A68-'Data Input'!$A67)</f>
        <v>3431.4285714285716</v>
      </c>
      <c r="U66" s="289">
        <f>('Data Input'!U68-'Data Input'!U67)/('Data Input'!$A68-'Data Input'!$A67)</f>
        <v>157.14285714285714</v>
      </c>
      <c r="V66" s="297"/>
      <c r="W66" s="276"/>
      <c r="X66" s="210">
        <f t="shared" si="3"/>
        <v>83455.999999999985</v>
      </c>
      <c r="Y66" s="210">
        <f>('Data Input'!X68-'Data Input'!X67)/('Data Input'!$A68-'Data Input'!$A67)</f>
        <v>76871.428571428565</v>
      </c>
      <c r="Z66" s="210">
        <f t="shared" si="1"/>
        <v>6584.5714285714203</v>
      </c>
      <c r="AB66" s="212">
        <f>'Data Input'!AB84</f>
        <v>0</v>
      </c>
    </row>
    <row r="67" spans="1:28" x14ac:dyDescent="0.3">
      <c r="A67" s="214">
        <f>'Data Input'!A69</f>
        <v>44649</v>
      </c>
      <c r="B67" s="210">
        <f>('Data Input'!B69-'Data Input'!B68)/('Data Input'!$A69-'Data Input'!$A68)</f>
        <v>18492.857142857141</v>
      </c>
      <c r="C67" s="289">
        <f>('Data Input'!C69-'Data Input'!C68)/('Data Input'!$A69-'Data Input'!$A68)</f>
        <v>3998.5714285714284</v>
      </c>
      <c r="D67" s="210">
        <f>('Data Input'!D69-'Data Input'!D68)/('Data Input'!$A69-'Data Input'!$A68)</f>
        <v>0</v>
      </c>
      <c r="E67" s="289">
        <f>('Data Input'!E69-'Data Input'!E68)/('Data Input'!$A69-'Data Input'!$A68)</f>
        <v>0</v>
      </c>
      <c r="F67" s="210">
        <f>('Data Input'!F69-'Data Input'!F68)/('Data Input'!$A69-'Data Input'!$A68)</f>
        <v>0</v>
      </c>
      <c r="G67" s="289">
        <f>('Data Input'!G69-'Data Input'!G68)/('Data Input'!$A69-'Data Input'!$A68)</f>
        <v>0</v>
      </c>
      <c r="H67" s="289">
        <f>('Data Input'!H69-'Data Input'!H68)/('Data Input'!$A69-'Data Input'!$A68)</f>
        <v>0</v>
      </c>
      <c r="I67" s="289"/>
      <c r="J67" s="210">
        <f>('Data Input'!J69-'Data Input'!J68)/('Data Input'!$A69-'Data Input'!$A68)</f>
        <v>0</v>
      </c>
      <c r="K67" s="289">
        <f>('Data Input'!K69-'Data Input'!K68)/('Data Input'!$A69-'Data Input'!$A68)</f>
        <v>0</v>
      </c>
      <c r="L67" s="210">
        <f>('Data Input'!L69-'Data Input'!L68)/('Data Input'!$A69-'Data Input'!$A68)</f>
        <v>17265.714285714286</v>
      </c>
      <c r="M67" s="210">
        <v>0</v>
      </c>
      <c r="N67" s="210">
        <f>('Data Input'!N69-'Data Input'!N68)/('Data Input'!$A69-'Data Input'!$A68)</f>
        <v>7789</v>
      </c>
      <c r="O67" s="289">
        <f>('Data Input'!O69-'Data Input'!O68)/('Data Input'!$A69-'Data Input'!$A68)</f>
        <v>9125.7142857142862</v>
      </c>
      <c r="P67" s="210">
        <f>('Data Input'!P69-'Data Input'!P68)/('Data Input'!$A69-'Data Input'!$A68)</f>
        <v>844.28571428571433</v>
      </c>
      <c r="Q67" s="210"/>
      <c r="R67" s="276"/>
      <c r="S67" s="276"/>
      <c r="T67" s="289">
        <f>('Data Input'!T69-'Data Input'!T68)/('Data Input'!$A69-'Data Input'!$A68)</f>
        <v>3452.8571428571427</v>
      </c>
      <c r="U67" s="289">
        <f>('Data Input'!U69-'Data Input'!U68)/('Data Input'!$A69-'Data Input'!$A68)</f>
        <v>0</v>
      </c>
      <c r="V67" s="297"/>
      <c r="W67" s="276"/>
      <c r="X67" s="210">
        <f t="shared" si="3"/>
        <v>60969.000000000007</v>
      </c>
      <c r="Y67" s="210">
        <f>('Data Input'!X69-'Data Input'!X68)/('Data Input'!$A69-'Data Input'!$A68)</f>
        <v>79685.71428571429</v>
      </c>
      <c r="Z67" s="210">
        <f t="shared" si="1"/>
        <v>-18716.714285714283</v>
      </c>
      <c r="AB67" s="212">
        <f>'Data Input'!AB85</f>
        <v>0</v>
      </c>
    </row>
    <row r="68" spans="1:28" x14ac:dyDescent="0.3">
      <c r="A68" s="214">
        <f>'Data Input'!A70</f>
        <v>44656</v>
      </c>
      <c r="B68" s="210">
        <f>('Data Input'!B70-'Data Input'!B69)/('Data Input'!$A70-'Data Input'!$A69)</f>
        <v>17631.428571428572</v>
      </c>
      <c r="C68" s="289">
        <f>('Data Input'!C70-'Data Input'!C69)/('Data Input'!$A70-'Data Input'!$A69)</f>
        <v>4207.1428571428569</v>
      </c>
      <c r="D68" s="210">
        <f>('Data Input'!D70-'Data Input'!D69)/('Data Input'!$A70-'Data Input'!$A69)</f>
        <v>4302.8571428571431</v>
      </c>
      <c r="E68" s="289">
        <f>('Data Input'!E70-'Data Input'!E69)/('Data Input'!$A70-'Data Input'!$A69)</f>
        <v>0</v>
      </c>
      <c r="F68" s="210">
        <f>('Data Input'!F70-'Data Input'!F69)/('Data Input'!$A70-'Data Input'!$A69)</f>
        <v>0</v>
      </c>
      <c r="G68" s="289">
        <f>('Data Input'!G70-'Data Input'!G69)/('Data Input'!$A70-'Data Input'!$A69)</f>
        <v>0</v>
      </c>
      <c r="H68" s="289">
        <f>('Data Input'!H70-'Data Input'!H69)/('Data Input'!$A70-'Data Input'!$A69)</f>
        <v>7600</v>
      </c>
      <c r="I68" s="289"/>
      <c r="J68" s="210">
        <f>('Data Input'!J70-'Data Input'!J69)/('Data Input'!$A70-'Data Input'!$A69)</f>
        <v>0</v>
      </c>
      <c r="K68" s="289">
        <f>('Data Input'!K70-'Data Input'!K69)/('Data Input'!$A70-'Data Input'!$A69)</f>
        <v>23839.857142857141</v>
      </c>
      <c r="L68" s="210">
        <f>('Data Input'!L70-'Data Input'!L69)/('Data Input'!$A70-'Data Input'!$A69)</f>
        <v>17342.857142857141</v>
      </c>
      <c r="M68" s="210">
        <f>('Data Input'!M70-'Data Input'!M69)/('Data Input'!$A70-'Data Input'!$A69)</f>
        <v>2888.1428571428573</v>
      </c>
      <c r="N68" s="210">
        <f>('Data Input'!N70-'Data Input'!N69)/('Data Input'!$A70-'Data Input'!$A69)</f>
        <v>11133.857142857143</v>
      </c>
      <c r="O68" s="289">
        <f>('Data Input'!O70-'Data Input'!O69)/('Data Input'!$A70-'Data Input'!$A69)</f>
        <v>8264.2857142857138</v>
      </c>
      <c r="P68" s="210">
        <f>('Data Input'!P70-'Data Input'!P69)/('Data Input'!$A70-'Data Input'!$A69)</f>
        <v>857.14285714285711</v>
      </c>
      <c r="Q68" s="210"/>
      <c r="R68" s="276"/>
      <c r="S68" s="276"/>
      <c r="T68" s="289">
        <f>('Data Input'!T70-'Data Input'!T69)/('Data Input'!$A70-'Data Input'!$A69)</f>
        <v>3372.8571428571427</v>
      </c>
      <c r="U68" s="289">
        <f>('Data Input'!U70-'Data Input'!U69)/('Data Input'!$A70-'Data Input'!$A69)</f>
        <v>0</v>
      </c>
      <c r="V68" s="297"/>
      <c r="W68" s="276"/>
      <c r="X68" s="210">
        <f t="shared" si="3"/>
        <v>101440.42857142857</v>
      </c>
      <c r="Y68" s="210">
        <f>('Data Input'!X70-'Data Input'!X69)/('Data Input'!$A70-'Data Input'!$A69)</f>
        <v>77742.857142857145</v>
      </c>
      <c r="Z68" s="210">
        <f t="shared" ref="Z68:Z131" si="4">X68-Y68</f>
        <v>23697.57142857142</v>
      </c>
      <c r="AB68" s="212">
        <f>'Data Input'!AB86</f>
        <v>0</v>
      </c>
    </row>
    <row r="69" spans="1:28" x14ac:dyDescent="0.3">
      <c r="A69" s="214">
        <f>'Data Input'!A71</f>
        <v>44663</v>
      </c>
      <c r="B69" s="210">
        <f>('Data Input'!B71-'Data Input'!B70)/('Data Input'!$A71-'Data Input'!$A70)</f>
        <v>17214.285714285714</v>
      </c>
      <c r="C69" s="289">
        <f>('Data Input'!C71-'Data Input'!C70)/('Data Input'!$A71-'Data Input'!$A70)</f>
        <v>4230</v>
      </c>
      <c r="D69" s="210">
        <f>('Data Input'!D71-'Data Input'!D70)/('Data Input'!$A71-'Data Input'!$A70)</f>
        <v>3798.5714285714284</v>
      </c>
      <c r="E69" s="289">
        <f>('Data Input'!E71-'Data Input'!E70)/('Data Input'!$A71-'Data Input'!$A70)</f>
        <v>0</v>
      </c>
      <c r="F69" s="210">
        <f>('Data Input'!F71-'Data Input'!F70)/('Data Input'!$A71-'Data Input'!$A70)</f>
        <v>0</v>
      </c>
      <c r="G69" s="289">
        <f>('Data Input'!G71-'Data Input'!G70)/('Data Input'!$A71-'Data Input'!$A70)</f>
        <v>0</v>
      </c>
      <c r="H69" s="289">
        <f>('Data Input'!H71-'Data Input'!H70)/('Data Input'!$A71-'Data Input'!$A70)</f>
        <v>8881.4285714285706</v>
      </c>
      <c r="I69" s="289"/>
      <c r="J69" s="210">
        <f>('Data Input'!J71-'Data Input'!J70)/('Data Input'!$A71-'Data Input'!$A70)</f>
        <v>0</v>
      </c>
      <c r="K69" s="289">
        <f>('Data Input'!K71-'Data Input'!K70)/('Data Input'!$A71-'Data Input'!$A70)</f>
        <v>11733.285714285714</v>
      </c>
      <c r="L69" s="210">
        <f>('Data Input'!L71-'Data Input'!L70)/('Data Input'!$A71-'Data Input'!$A70)</f>
        <v>17018.571428571428</v>
      </c>
      <c r="M69" s="210">
        <f>('Data Input'!M71-'Data Input'!M70)/('Data Input'!$A71-'Data Input'!$A70)</f>
        <v>9184.4285714285706</v>
      </c>
      <c r="N69" s="210">
        <f>('Data Input'!N71-'Data Input'!N70)/('Data Input'!$A71-'Data Input'!$A70)</f>
        <v>11659.857142857143</v>
      </c>
      <c r="O69" s="289">
        <f>('Data Input'!O71-'Data Input'!O70)/('Data Input'!$A71-'Data Input'!$A70)</f>
        <v>13804.285714285714</v>
      </c>
      <c r="P69" s="210">
        <f>('Data Input'!P71-'Data Input'!P70)/('Data Input'!$A71-'Data Input'!$A70)</f>
        <v>848.57142857142856</v>
      </c>
      <c r="Q69" s="210"/>
      <c r="R69" s="276"/>
      <c r="S69" s="276"/>
      <c r="T69" s="289">
        <f>('Data Input'!T71-'Data Input'!T70)/('Data Input'!$A71-'Data Input'!$A70)</f>
        <v>11984.285714285714</v>
      </c>
      <c r="U69" s="289">
        <f>('Data Input'!U71-'Data Input'!U70)/('Data Input'!$A71-'Data Input'!$A70)</f>
        <v>-1.4285714285714286</v>
      </c>
      <c r="V69" s="297"/>
      <c r="W69" s="276"/>
      <c r="X69" s="210">
        <f t="shared" si="3"/>
        <v>110357.57142857142</v>
      </c>
      <c r="Y69" s="210">
        <f>('Data Input'!X71-'Data Input'!X70)/('Data Input'!$A71-'Data Input'!$A70)</f>
        <v>81757.142857142855</v>
      </c>
      <c r="Z69" s="210">
        <f t="shared" si="4"/>
        <v>28600.428571428565</v>
      </c>
      <c r="AB69" s="212">
        <f>'Data Input'!AB87</f>
        <v>0</v>
      </c>
    </row>
    <row r="70" spans="1:28" x14ac:dyDescent="0.3">
      <c r="A70" s="214">
        <f>'Data Input'!A72</f>
        <v>44670</v>
      </c>
      <c r="B70" s="210">
        <f>('Data Input'!B72-'Data Input'!B71)/('Data Input'!$A72-'Data Input'!$A71)</f>
        <v>16892.857142857141</v>
      </c>
      <c r="C70" s="289">
        <f>('Data Input'!C72-'Data Input'!C71)/('Data Input'!$A72-'Data Input'!$A71)</f>
        <v>4600</v>
      </c>
      <c r="D70" s="210">
        <f>('Data Input'!D72-'Data Input'!D71)/('Data Input'!$A72-'Data Input'!$A71)</f>
        <v>1677.1428571428571</v>
      </c>
      <c r="E70" s="289">
        <f>('Data Input'!E72-'Data Input'!E71)/('Data Input'!$A72-'Data Input'!$A71)</f>
        <v>0</v>
      </c>
      <c r="F70" s="210">
        <f>('Data Input'!F72-'Data Input'!F71)/('Data Input'!$A72-'Data Input'!$A71)</f>
        <v>0</v>
      </c>
      <c r="G70" s="289">
        <f>('Data Input'!G72-'Data Input'!G71)/('Data Input'!$A72-'Data Input'!$A71)</f>
        <v>0</v>
      </c>
      <c r="H70" s="289">
        <f>('Data Input'!H72-'Data Input'!H71)/('Data Input'!$A72-'Data Input'!$A71)</f>
        <v>577.14285714285711</v>
      </c>
      <c r="I70" s="289"/>
      <c r="J70" s="210">
        <f>('Data Input'!J72-'Data Input'!J71)/('Data Input'!$A72-'Data Input'!$A71)</f>
        <v>0</v>
      </c>
      <c r="K70" s="289">
        <f>('Data Input'!K72-'Data Input'!K71)/('Data Input'!$A72-'Data Input'!$A71)</f>
        <v>11093.142857142857</v>
      </c>
      <c r="L70" s="210">
        <f>('Data Input'!L72-'Data Input'!L71)/('Data Input'!$A72-'Data Input'!$A71)</f>
        <v>13750</v>
      </c>
      <c r="M70" s="210">
        <f>('Data Input'!M72-'Data Input'!M71)/('Data Input'!$A72-'Data Input'!$A71)</f>
        <v>14065.142857142857</v>
      </c>
      <c r="N70" s="210">
        <f>('Data Input'!N72-'Data Input'!N71)/('Data Input'!$A72-'Data Input'!$A71)</f>
        <v>11625.857142857143</v>
      </c>
      <c r="O70" s="289">
        <f>('Data Input'!O72-'Data Input'!O71)/('Data Input'!$A72-'Data Input'!$A71)</f>
        <v>7061.4285714285716</v>
      </c>
      <c r="P70" s="210">
        <f>('Data Input'!P72-'Data Input'!P71)/('Data Input'!$A72-'Data Input'!$A71)</f>
        <v>842.85714285714289</v>
      </c>
      <c r="Q70" s="210"/>
      <c r="R70" s="276"/>
      <c r="S70" s="276"/>
      <c r="T70" s="289">
        <f>('Data Input'!T72-'Data Input'!T71)/('Data Input'!$A72-'Data Input'!$A71)</f>
        <v>23298.571428571428</v>
      </c>
      <c r="U70" s="289">
        <f>('Data Input'!U72-'Data Input'!U71)/('Data Input'!$A72-'Data Input'!$A71)</f>
        <v>1238.5714285714287</v>
      </c>
      <c r="V70" s="297"/>
      <c r="W70" s="276"/>
      <c r="X70" s="210">
        <f t="shared" si="3"/>
        <v>105484.14285714284</v>
      </c>
      <c r="Y70" s="210">
        <f>('Data Input'!X72-'Data Input'!X71)/('Data Input'!$A72-'Data Input'!$A71)</f>
        <v>82585.71428571429</v>
      </c>
      <c r="Z70" s="210">
        <f t="shared" si="4"/>
        <v>22898.428571428551</v>
      </c>
      <c r="AB70" s="212">
        <f>'Data Input'!AB88</f>
        <v>0</v>
      </c>
    </row>
    <row r="71" spans="1:28" x14ac:dyDescent="0.3">
      <c r="A71" s="214">
        <f>'Data Input'!A73</f>
        <v>44677</v>
      </c>
      <c r="B71" s="210">
        <f>('Data Input'!B73-'Data Input'!B72)/('Data Input'!$A73-'Data Input'!$A72)</f>
        <v>5751.4285714285716</v>
      </c>
      <c r="C71" s="289">
        <f>('Data Input'!C73-'Data Input'!C72)/('Data Input'!$A73-'Data Input'!$A72)</f>
        <v>4925.7142857142853</v>
      </c>
      <c r="D71" s="210">
        <f>('Data Input'!D73-'Data Input'!D72)/('Data Input'!$A73-'Data Input'!$A72)</f>
        <v>4504.2857142857147</v>
      </c>
      <c r="E71" s="289">
        <f>('Data Input'!E73-'Data Input'!E72)/('Data Input'!$A73-'Data Input'!$A72)</f>
        <v>0</v>
      </c>
      <c r="F71" s="210">
        <f>('Data Input'!F73-'Data Input'!F72)/('Data Input'!$A73-'Data Input'!$A72)</f>
        <v>0</v>
      </c>
      <c r="G71" s="289">
        <f>('Data Input'!G73-'Data Input'!G72)/('Data Input'!$A73-'Data Input'!$A72)</f>
        <v>0</v>
      </c>
      <c r="H71" s="289">
        <f>('Data Input'!H73-'Data Input'!H72)/('Data Input'!$A73-'Data Input'!$A72)</f>
        <v>4485.7142857142853</v>
      </c>
      <c r="I71" s="289"/>
      <c r="J71" s="210">
        <f>('Data Input'!J73-'Data Input'!J72)/('Data Input'!$A73-'Data Input'!$A72)</f>
        <v>0</v>
      </c>
      <c r="K71" s="289">
        <f>('Data Input'!K73-'Data Input'!K72)/('Data Input'!$A73-'Data Input'!$A72)</f>
        <v>11144.857142857143</v>
      </c>
      <c r="L71" s="210">
        <f>('Data Input'!L73-'Data Input'!L72)/('Data Input'!$A73-'Data Input'!$A72)</f>
        <v>0</v>
      </c>
      <c r="M71" s="210">
        <f>('Data Input'!M73-'Data Input'!M72)/('Data Input'!$A73-'Data Input'!$A72)</f>
        <v>14014.142857142857</v>
      </c>
      <c r="N71" s="210">
        <f>('Data Input'!N73-'Data Input'!N72)/('Data Input'!$A73-'Data Input'!$A72)</f>
        <v>11659.571428571429</v>
      </c>
      <c r="O71" s="289">
        <f>('Data Input'!O73-'Data Input'!O72)/('Data Input'!$A73-'Data Input'!$A72)</f>
        <v>9941.4285714285706</v>
      </c>
      <c r="P71" s="210">
        <f>('Data Input'!P73-'Data Input'!P72)/('Data Input'!$A73-'Data Input'!$A72)</f>
        <v>835.71428571428567</v>
      </c>
      <c r="Q71" s="210"/>
      <c r="R71" s="276"/>
      <c r="S71" s="276"/>
      <c r="T71" s="289">
        <f>('Data Input'!T73-'Data Input'!T72)/('Data Input'!$A73-'Data Input'!$A72)</f>
        <v>17594.285714285714</v>
      </c>
      <c r="U71" s="289">
        <f>('Data Input'!U73-'Data Input'!U72)/('Data Input'!$A73-'Data Input'!$A72)</f>
        <v>0</v>
      </c>
      <c r="V71" s="297"/>
      <c r="W71" s="276"/>
      <c r="X71" s="210">
        <f t="shared" si="3"/>
        <v>84857.142857142855</v>
      </c>
      <c r="Y71" s="210">
        <f>('Data Input'!X73-'Data Input'!X72)/('Data Input'!$A73-'Data Input'!$A72)</f>
        <v>66100</v>
      </c>
      <c r="Z71" s="210">
        <f t="shared" si="4"/>
        <v>18757.142857142855</v>
      </c>
      <c r="AB71" s="212">
        <f>'Data Input'!AB89</f>
        <v>0</v>
      </c>
    </row>
    <row r="72" spans="1:28" x14ac:dyDescent="0.3">
      <c r="A72" s="214">
        <f>'Data Input'!A74</f>
        <v>44684</v>
      </c>
      <c r="B72" s="210">
        <f>('Data Input'!B74-'Data Input'!B73)/('Data Input'!$A74-'Data Input'!$A73)</f>
        <v>0</v>
      </c>
      <c r="C72" s="289">
        <f>('Data Input'!C74-'Data Input'!C73)/('Data Input'!$A74-'Data Input'!$A73)</f>
        <v>5088.5714285714284</v>
      </c>
      <c r="D72" s="210">
        <f>('Data Input'!D74-'Data Input'!D73)/('Data Input'!$A74-'Data Input'!$A73)</f>
        <v>3108.5714285714284</v>
      </c>
      <c r="E72" s="289">
        <f>('Data Input'!E74-'Data Input'!E73)/('Data Input'!$A74-'Data Input'!$A73)</f>
        <v>0</v>
      </c>
      <c r="F72" s="210">
        <f>('Data Input'!F74-'Data Input'!F73)/('Data Input'!$A74-'Data Input'!$A73)</f>
        <v>0</v>
      </c>
      <c r="G72" s="289">
        <f>('Data Input'!G74-'Data Input'!G73)/('Data Input'!$A74-'Data Input'!$A73)</f>
        <v>0</v>
      </c>
      <c r="H72" s="289">
        <f>('Data Input'!H74-'Data Input'!H73)/('Data Input'!$A74-'Data Input'!$A73)</f>
        <v>4471.4285714285716</v>
      </c>
      <c r="I72" s="289"/>
      <c r="J72" s="210">
        <f>('Data Input'!J74-'Data Input'!J73)/('Data Input'!$A74-'Data Input'!$A73)</f>
        <v>0</v>
      </c>
      <c r="K72" s="289">
        <f>('Data Input'!K74-'Data Input'!K73)/('Data Input'!$A74-'Data Input'!$A73)</f>
        <v>11433.285714285714</v>
      </c>
      <c r="L72" s="210">
        <f>('Data Input'!L74-'Data Input'!L73)/('Data Input'!$A74-'Data Input'!$A73)</f>
        <v>12902.857142857143</v>
      </c>
      <c r="M72" s="210">
        <f>('Data Input'!M74-'Data Input'!M73)/('Data Input'!$A74-'Data Input'!$A73)</f>
        <v>14206.428571428571</v>
      </c>
      <c r="N72" s="210">
        <f>('Data Input'!N74-'Data Input'!N73)/('Data Input'!$A74-'Data Input'!$A73)</f>
        <v>6035</v>
      </c>
      <c r="O72" s="289">
        <f>('Data Input'!O74-'Data Input'!O73)/('Data Input'!$A74-'Data Input'!$A73)</f>
        <v>11528.571428571429</v>
      </c>
      <c r="P72" s="210">
        <f>('Data Input'!P74-'Data Input'!P73)/('Data Input'!$A74-'Data Input'!$A73)</f>
        <v>858.57142857142856</v>
      </c>
      <c r="Q72" s="210"/>
      <c r="R72" s="276"/>
      <c r="S72" s="276"/>
      <c r="T72" s="289">
        <f>('Data Input'!T74-'Data Input'!T73)/('Data Input'!$A74-'Data Input'!$A73)</f>
        <v>0</v>
      </c>
      <c r="U72" s="289">
        <f>('Data Input'!U74-'Data Input'!U73)/('Data Input'!$A74-'Data Input'!$A73)</f>
        <v>0</v>
      </c>
      <c r="V72" s="297"/>
      <c r="W72" s="276"/>
      <c r="X72" s="210">
        <f t="shared" si="3"/>
        <v>69633.285714285725</v>
      </c>
      <c r="Y72" s="210">
        <f>('Data Input'!X74-'Data Input'!X73)/('Data Input'!$A74-'Data Input'!$A73)</f>
        <v>98494.28571428571</v>
      </c>
      <c r="Z72" s="210">
        <f t="shared" si="4"/>
        <v>-28860.999999999985</v>
      </c>
      <c r="AB72" s="212">
        <f>'Data Input'!AB90</f>
        <v>0</v>
      </c>
    </row>
    <row r="73" spans="1:28" x14ac:dyDescent="0.3">
      <c r="A73" s="214">
        <f>'Data Input'!A75</f>
        <v>44691</v>
      </c>
      <c r="B73" s="210">
        <v>0</v>
      </c>
      <c r="C73" s="289">
        <f>('Data Input'!C75-'Data Input'!C74)/('Data Input'!$A75-'Data Input'!$A74)</f>
        <v>5807.1428571428569</v>
      </c>
      <c r="D73" s="210">
        <f>('Data Input'!D75-'Data Input'!D74)/('Data Input'!$A75-'Data Input'!$A74)</f>
        <v>2595.7142857142858</v>
      </c>
      <c r="E73" s="289">
        <f>('Data Input'!E75-'Data Input'!E74)/('Data Input'!$A75-'Data Input'!$A74)</f>
        <v>0</v>
      </c>
      <c r="F73" s="210">
        <f>('Data Input'!F75-'Data Input'!F74)/('Data Input'!$A75-'Data Input'!$A74)</f>
        <v>0</v>
      </c>
      <c r="G73" s="289">
        <f>('Data Input'!G75-'Data Input'!G74)/('Data Input'!$A75-'Data Input'!$A74)</f>
        <v>0</v>
      </c>
      <c r="H73" s="289">
        <f>('Data Input'!H75-'Data Input'!H74)/('Data Input'!$A75-'Data Input'!$A74)</f>
        <v>4252.8571428571431</v>
      </c>
      <c r="I73" s="289"/>
      <c r="J73" s="210">
        <f>('Data Input'!J75-'Data Input'!J74)/('Data Input'!$A75-'Data Input'!$A74)</f>
        <v>0</v>
      </c>
      <c r="K73" s="289">
        <f>('Data Input'!K75-'Data Input'!K74)/('Data Input'!$A75-'Data Input'!$A74)</f>
        <v>15164.857142857143</v>
      </c>
      <c r="L73" s="210">
        <f>('Data Input'!L75-'Data Input'!L74)/('Data Input'!$A75-'Data Input'!$A74)</f>
        <v>29344.285714285714</v>
      </c>
      <c r="M73" s="210">
        <f>('Data Input'!M75-'Data Input'!M74)/('Data Input'!$A75-'Data Input'!$A74)</f>
        <v>13698.428571428571</v>
      </c>
      <c r="N73" s="210">
        <f>('Data Input'!N75-'Data Input'!N74)/('Data Input'!$A75-'Data Input'!$A74)</f>
        <v>951.42857142857144</v>
      </c>
      <c r="O73" s="289">
        <f>('Data Input'!O75-'Data Input'!O74)/('Data Input'!$A75-'Data Input'!$A74)</f>
        <v>10561.428571428571</v>
      </c>
      <c r="P73" s="210">
        <f>('Data Input'!P75-'Data Input'!P74)/('Data Input'!$A75-'Data Input'!$A74)</f>
        <v>-152.85714285714286</v>
      </c>
      <c r="Q73" s="210"/>
      <c r="R73" s="276"/>
      <c r="S73" s="276"/>
      <c r="T73" s="289">
        <f>('Data Input'!T75-'Data Input'!T74)/('Data Input'!$A75-'Data Input'!$A74)</f>
        <v>0</v>
      </c>
      <c r="U73" s="289">
        <f>('Data Input'!U75-'Data Input'!U74)/('Data Input'!$A75-'Data Input'!$A74)</f>
        <v>0</v>
      </c>
      <c r="V73" s="297"/>
      <c r="W73" s="276"/>
      <c r="X73" s="210">
        <v>70000</v>
      </c>
      <c r="Y73" s="210">
        <f>('Data Input'!X75-'Data Input'!X74)/('Data Input'!$A75-'Data Input'!$A74)</f>
        <v>92391.428571428565</v>
      </c>
      <c r="Z73" s="210">
        <f t="shared" si="4"/>
        <v>-22391.428571428565</v>
      </c>
      <c r="AB73" s="212">
        <f>'Data Input'!AB91</f>
        <v>0</v>
      </c>
    </row>
    <row r="74" spans="1:28" x14ac:dyDescent="0.3">
      <c r="A74" s="214">
        <f>'Data Input'!A76</f>
        <v>44698</v>
      </c>
      <c r="B74" s="210">
        <f>('Data Input'!B76-'Data Input'!B75)/('Data Input'!$A76-'Data Input'!$A75)</f>
        <v>7173.8571428571431</v>
      </c>
      <c r="C74" s="289">
        <f>('Data Input'!C76-'Data Input'!C75)/('Data Input'!$A76-'Data Input'!$A75)</f>
        <v>5622.8571428571431</v>
      </c>
      <c r="D74" s="210">
        <f>('Data Input'!D76-'Data Input'!D75)/('Data Input'!$A76-'Data Input'!$A75)</f>
        <v>1440</v>
      </c>
      <c r="E74" s="289">
        <f>('Data Input'!E76-'Data Input'!E75)/('Data Input'!$A76-'Data Input'!$A75)</f>
        <v>0</v>
      </c>
      <c r="F74" s="210">
        <f>('Data Input'!F76-'Data Input'!F75)/('Data Input'!$A76-'Data Input'!$A75)</f>
        <v>0</v>
      </c>
      <c r="G74" s="289">
        <f>('Data Input'!G76-'Data Input'!G75)/('Data Input'!$A76-'Data Input'!$A75)</f>
        <v>0</v>
      </c>
      <c r="H74" s="289">
        <f>('Data Input'!H76-'Data Input'!H75)/('Data Input'!$A76-'Data Input'!$A75)</f>
        <v>1427.1428571428571</v>
      </c>
      <c r="I74" s="289"/>
      <c r="J74" s="210">
        <f>('Data Input'!J76-'Data Input'!J75)/('Data Input'!$A76-'Data Input'!$A75)</f>
        <v>0</v>
      </c>
      <c r="K74" s="289">
        <f>('Data Input'!K76-'Data Input'!K75)/('Data Input'!$A76-'Data Input'!$A75)</f>
        <v>3827.2857142857142</v>
      </c>
      <c r="L74" s="210">
        <f>('Data Input'!L76-'Data Input'!L75)/('Data Input'!$A76-'Data Input'!$A75)</f>
        <v>27571.428571428572</v>
      </c>
      <c r="M74" s="210">
        <f>('Data Input'!M76-'Data Input'!M75)/('Data Input'!$A76-'Data Input'!$A75)</f>
        <v>13675.285714285714</v>
      </c>
      <c r="N74" s="210">
        <f>('Data Input'!N76-'Data Input'!N75)/('Data Input'!$A76-'Data Input'!$A75)</f>
        <v>5.1428571428571432</v>
      </c>
      <c r="O74" s="289">
        <f>('Data Input'!O76-'Data Input'!O75)/('Data Input'!$A76-'Data Input'!$A75)</f>
        <v>9595.7142857142862</v>
      </c>
      <c r="P74" s="210">
        <f>('Data Input'!P76-'Data Input'!P75)/('Data Input'!$A76-'Data Input'!$A75)</f>
        <v>400</v>
      </c>
      <c r="Q74" s="210"/>
      <c r="R74" s="276"/>
      <c r="S74" s="276"/>
      <c r="T74" s="289">
        <f>('Data Input'!T76-'Data Input'!T75)/('Data Input'!$A76-'Data Input'!$A75)</f>
        <v>0</v>
      </c>
      <c r="U74" s="289">
        <f>('Data Input'!U76-'Data Input'!U75)/('Data Input'!$A76-'Data Input'!$A75)</f>
        <v>0</v>
      </c>
      <c r="V74" s="297"/>
      <c r="W74" s="276"/>
      <c r="X74" s="210">
        <f t="shared" ref="X74:X105" si="5">SUM(B74:T74)</f>
        <v>70738.71428571429</v>
      </c>
      <c r="Y74" s="210">
        <f>('Data Input'!X76-'Data Input'!X75)/('Data Input'!$A76-'Data Input'!$A75)</f>
        <v>71042.857142857145</v>
      </c>
      <c r="Z74" s="210">
        <f t="shared" si="4"/>
        <v>-304.14285714285506</v>
      </c>
      <c r="AB74" s="212">
        <f>'Data Input'!AB92</f>
        <v>0</v>
      </c>
    </row>
    <row r="75" spans="1:28" x14ac:dyDescent="0.3">
      <c r="A75" s="214">
        <f>'Data Input'!A77</f>
        <v>44705</v>
      </c>
      <c r="B75" s="210">
        <f>('Data Input'!B77-'Data Input'!B76)/('Data Input'!$A77-'Data Input'!$A76)</f>
        <v>3911.8571428571427</v>
      </c>
      <c r="C75" s="289">
        <f>('Data Input'!C77-'Data Input'!C76)/('Data Input'!$A77-'Data Input'!$A76)</f>
        <v>5520</v>
      </c>
      <c r="D75" s="210">
        <f>('Data Input'!D77-'Data Input'!D76)/('Data Input'!$A77-'Data Input'!$A76)</f>
        <v>302.85714285714283</v>
      </c>
      <c r="E75" s="289">
        <f>('Data Input'!E77-'Data Input'!E76)/('Data Input'!$A77-'Data Input'!$A76)</f>
        <v>0</v>
      </c>
      <c r="F75" s="210">
        <f>('Data Input'!F77-'Data Input'!F76)/('Data Input'!$A77-'Data Input'!$A76)</f>
        <v>0</v>
      </c>
      <c r="G75" s="289">
        <f>('Data Input'!G77-'Data Input'!G76)/('Data Input'!$A77-'Data Input'!$A76)</f>
        <v>0</v>
      </c>
      <c r="H75" s="289">
        <f>('Data Input'!H77-'Data Input'!H76)/('Data Input'!$A77-'Data Input'!$A76)</f>
        <v>467.14285714285717</v>
      </c>
      <c r="I75" s="289"/>
      <c r="J75" s="210">
        <f>('Data Input'!J77-'Data Input'!J76)/('Data Input'!$A77-'Data Input'!$A76)</f>
        <v>0</v>
      </c>
      <c r="K75" s="289">
        <f>('Data Input'!K77-'Data Input'!K76)/('Data Input'!$A77-'Data Input'!$A76)</f>
        <v>11194.285714285714</v>
      </c>
      <c r="L75" s="210">
        <f>('Data Input'!L77-'Data Input'!L76)/('Data Input'!$A77-'Data Input'!$A76)</f>
        <v>29075.714285714286</v>
      </c>
      <c r="M75" s="210">
        <f>('Data Input'!M77-'Data Input'!M76)/('Data Input'!$A77-'Data Input'!$A76)</f>
        <v>13610</v>
      </c>
      <c r="N75" s="210">
        <f>('Data Input'!N77-'Data Input'!N76)/('Data Input'!$A77-'Data Input'!$A76)</f>
        <v>-5.1428571428571432</v>
      </c>
      <c r="O75" s="289">
        <f>('Data Input'!O77-'Data Input'!O76)/('Data Input'!$A77-'Data Input'!$A76)</f>
        <v>4777.1428571428569</v>
      </c>
      <c r="P75" s="210">
        <f>('Data Input'!P77-'Data Input'!P76)/('Data Input'!$A77-'Data Input'!$A76)</f>
        <v>2191.4285714285716</v>
      </c>
      <c r="Q75" s="210"/>
      <c r="R75" s="276"/>
      <c r="S75" s="276"/>
      <c r="T75" s="289">
        <f>('Data Input'!T77-'Data Input'!T76)/('Data Input'!$A77-'Data Input'!$A76)</f>
        <v>0</v>
      </c>
      <c r="U75" s="289">
        <f>('Data Input'!U77-'Data Input'!U76)/('Data Input'!$A77-'Data Input'!$A76)</f>
        <v>0</v>
      </c>
      <c r="V75" s="297"/>
      <c r="W75" s="276"/>
      <c r="X75" s="210">
        <f t="shared" si="5"/>
        <v>71045.28571428571</v>
      </c>
      <c r="Y75" s="210">
        <f>('Data Input'!X77-'Data Input'!X76)/('Data Input'!$A77-'Data Input'!$A76)</f>
        <v>68171.428571428565</v>
      </c>
      <c r="Z75" s="210">
        <f t="shared" si="4"/>
        <v>2873.8571428571449</v>
      </c>
      <c r="AB75" s="212">
        <f>'Data Input'!AB93</f>
        <v>0</v>
      </c>
    </row>
    <row r="76" spans="1:28" x14ac:dyDescent="0.3">
      <c r="A76" s="214">
        <f>'Data Input'!A78</f>
        <v>44712</v>
      </c>
      <c r="B76" s="210">
        <f>('Data Input'!B78-'Data Input'!B77)/('Data Input'!$A78-'Data Input'!$A77)</f>
        <v>17063.571428571428</v>
      </c>
      <c r="C76" s="289">
        <f>('Data Input'!C78-'Data Input'!C77)/('Data Input'!$A78-'Data Input'!$A77)</f>
        <v>5200</v>
      </c>
      <c r="D76" s="210">
        <f>('Data Input'!D78-'Data Input'!D77)/('Data Input'!$A78-'Data Input'!$A77)</f>
        <v>524.28571428571433</v>
      </c>
      <c r="E76" s="289">
        <f>('Data Input'!E78-'Data Input'!E77)/('Data Input'!$A78-'Data Input'!$A77)</f>
        <v>0</v>
      </c>
      <c r="F76" s="210">
        <f>('Data Input'!F78-'Data Input'!F77)/('Data Input'!$A78-'Data Input'!$A77)</f>
        <v>0</v>
      </c>
      <c r="G76" s="289">
        <f>('Data Input'!G78-'Data Input'!G77)/('Data Input'!$A78-'Data Input'!$A77)</f>
        <v>0</v>
      </c>
      <c r="H76" s="289">
        <f>('Data Input'!H78-'Data Input'!H77)/('Data Input'!$A78-'Data Input'!$A77)</f>
        <v>468.57142857142856</v>
      </c>
      <c r="I76" s="289"/>
      <c r="J76" s="210">
        <f>('Data Input'!J78-'Data Input'!J77)/('Data Input'!$A78-'Data Input'!$A77)</f>
        <v>0</v>
      </c>
      <c r="K76" s="289">
        <f>('Data Input'!K78-'Data Input'!K77)/('Data Input'!$A78-'Data Input'!$A77)</f>
        <v>11221.285714285714</v>
      </c>
      <c r="L76" s="210">
        <f>('Data Input'!L78-'Data Input'!L77)/('Data Input'!$A78-'Data Input'!$A77)</f>
        <v>24934.285714285714</v>
      </c>
      <c r="M76" s="210">
        <f>('Data Input'!M78-'Data Input'!M77)/('Data Input'!$A78-'Data Input'!$A77)</f>
        <v>13589.714285714286</v>
      </c>
      <c r="N76" s="210">
        <f>('Data Input'!N78-'Data Input'!N77)/('Data Input'!$A78-'Data Input'!$A77)</f>
        <v>7885.1428571428569</v>
      </c>
      <c r="O76" s="289">
        <f>('Data Input'!O78-'Data Input'!O77)/('Data Input'!$A78-'Data Input'!$A77)</f>
        <v>7344.2857142857147</v>
      </c>
      <c r="P76" s="210">
        <f>('Data Input'!P78-'Data Input'!P77)/('Data Input'!$A78-'Data Input'!$A77)</f>
        <v>802.85714285714289</v>
      </c>
      <c r="Q76" s="210"/>
      <c r="R76" s="276"/>
      <c r="S76" s="276"/>
      <c r="T76" s="289">
        <f>('Data Input'!T78-'Data Input'!T77)/('Data Input'!$A78-'Data Input'!$A77)</f>
        <v>0</v>
      </c>
      <c r="U76" s="289">
        <f>('Data Input'!U78-'Data Input'!U77)/('Data Input'!$A78-'Data Input'!$A77)</f>
        <v>0</v>
      </c>
      <c r="V76" s="297"/>
      <c r="W76" s="276"/>
      <c r="X76" s="210">
        <f t="shared" si="5"/>
        <v>89034</v>
      </c>
      <c r="Y76" s="210">
        <f>('Data Input'!X78-'Data Input'!X77)/('Data Input'!$A78-'Data Input'!$A77)</f>
        <v>89600</v>
      </c>
      <c r="Z76" s="210">
        <f t="shared" si="4"/>
        <v>-566</v>
      </c>
      <c r="AB76" s="212">
        <f>'Data Input'!Y94</f>
        <v>0</v>
      </c>
    </row>
    <row r="77" spans="1:28" x14ac:dyDescent="0.3">
      <c r="A77" s="214">
        <f>'Data Input'!A79</f>
        <v>44719</v>
      </c>
      <c r="B77" s="210">
        <f>('Data Input'!B79-'Data Input'!B78)/('Data Input'!$A79-'Data Input'!$A78)</f>
        <v>13708.428571428571</v>
      </c>
      <c r="C77" s="289">
        <f>('Data Input'!C79-'Data Input'!C78)/('Data Input'!$A79-'Data Input'!$A78)</f>
        <v>3604.2857142857142</v>
      </c>
      <c r="D77" s="210">
        <f>('Data Input'!D79-'Data Input'!D78)/('Data Input'!$A79-'Data Input'!$A78)</f>
        <v>0</v>
      </c>
      <c r="E77" s="289">
        <f>('Data Input'!E79-'Data Input'!E78)/('Data Input'!$A79-'Data Input'!$A78)</f>
        <v>0</v>
      </c>
      <c r="F77" s="210">
        <f>('Data Input'!F79-'Data Input'!F78)/('Data Input'!$A79-'Data Input'!$A78)</f>
        <v>0</v>
      </c>
      <c r="G77" s="289">
        <f>('Data Input'!G79-'Data Input'!G78)/('Data Input'!$A79-'Data Input'!$A78)</f>
        <v>0</v>
      </c>
      <c r="H77" s="289">
        <f>('Data Input'!H79-'Data Input'!H78)/('Data Input'!$A79-'Data Input'!$A78)</f>
        <v>1235.7142857142858</v>
      </c>
      <c r="I77" s="289"/>
      <c r="J77" s="210">
        <f>('Data Input'!J79-'Data Input'!J78)/('Data Input'!$A79-'Data Input'!$A78)</f>
        <v>0</v>
      </c>
      <c r="K77" s="289">
        <f>('Data Input'!K79-'Data Input'!K78)/('Data Input'!$A79-'Data Input'!$A78)</f>
        <v>6348.4285714285716</v>
      </c>
      <c r="L77" s="210">
        <f>('Data Input'!L79-'Data Input'!L78)/('Data Input'!$A79-'Data Input'!$A78)</f>
        <v>25632.857142857141</v>
      </c>
      <c r="M77" s="210">
        <f>('Data Input'!M79-'Data Input'!M78)/('Data Input'!$A79-'Data Input'!$A78)</f>
        <v>13212.142857142857</v>
      </c>
      <c r="N77" s="210">
        <f>('Data Input'!N79-'Data Input'!N78)/('Data Input'!$A79-'Data Input'!$A78)</f>
        <v>8500</v>
      </c>
      <c r="O77" s="289">
        <f>('Data Input'!O79-'Data Input'!O78)/('Data Input'!$A79-'Data Input'!$A78)</f>
        <v>14935.714285714286</v>
      </c>
      <c r="P77" s="210">
        <f>('Data Input'!P79-'Data Input'!P78)/('Data Input'!$A79-'Data Input'!$A78)</f>
        <v>3454.2857142857142</v>
      </c>
      <c r="Q77" s="210"/>
      <c r="R77" s="276"/>
      <c r="S77" s="276"/>
      <c r="T77" s="289">
        <f>('Data Input'!T79-'Data Input'!T78)/('Data Input'!$A79-'Data Input'!$A78)</f>
        <v>0</v>
      </c>
      <c r="U77" s="289">
        <f>('Data Input'!U79-'Data Input'!U78)/('Data Input'!$A79-'Data Input'!$A78)</f>
        <v>0</v>
      </c>
      <c r="V77" s="297"/>
      <c r="W77" s="276"/>
      <c r="X77" s="210">
        <f t="shared" si="5"/>
        <v>90631.857142857145</v>
      </c>
      <c r="Y77" s="210">
        <f>('Data Input'!X79-'Data Input'!X78)/('Data Input'!$A79-'Data Input'!$A78)</f>
        <v>76686</v>
      </c>
      <c r="Z77" s="210">
        <f t="shared" si="4"/>
        <v>13945.857142857145</v>
      </c>
      <c r="AB77" s="212">
        <f>'Data Input'!AB95</f>
        <v>0</v>
      </c>
    </row>
    <row r="78" spans="1:28" x14ac:dyDescent="0.3">
      <c r="A78" s="214">
        <f>'Data Input'!A80</f>
        <v>44726</v>
      </c>
      <c r="B78" s="210">
        <f>('Data Input'!B80-'Data Input'!B79)/('Data Input'!$A80-'Data Input'!$A79)</f>
        <v>13114.428571428571</v>
      </c>
      <c r="C78" s="289">
        <f>('Data Input'!C80-'Data Input'!C79)/('Data Input'!$A80-'Data Input'!$A79)</f>
        <v>6782.8571428571431</v>
      </c>
      <c r="D78" s="210">
        <f>('Data Input'!D80-'Data Input'!D79)/('Data Input'!$A80-'Data Input'!$A79)</f>
        <v>0</v>
      </c>
      <c r="E78" s="289">
        <f>('Data Input'!E80-'Data Input'!E79)/('Data Input'!$A80-'Data Input'!$A79)</f>
        <v>0</v>
      </c>
      <c r="F78" s="210">
        <f>('Data Input'!F80-'Data Input'!F79)/('Data Input'!$A80-'Data Input'!$A79)</f>
        <v>0</v>
      </c>
      <c r="G78" s="289">
        <f>('Data Input'!G80-'Data Input'!G79)/('Data Input'!$A80-'Data Input'!$A79)</f>
        <v>0</v>
      </c>
      <c r="H78" s="289">
        <f>('Data Input'!H80-'Data Input'!H79)/('Data Input'!$A80-'Data Input'!$A79)</f>
        <v>1540</v>
      </c>
      <c r="I78" s="289"/>
      <c r="J78" s="210">
        <f>('Data Input'!J80-'Data Input'!J79)/('Data Input'!$A80-'Data Input'!$A79)</f>
        <v>0</v>
      </c>
      <c r="K78" s="289">
        <f>('Data Input'!K80-'Data Input'!K79)/('Data Input'!$A80-'Data Input'!$A79)</f>
        <v>14375.428571428571</v>
      </c>
      <c r="L78" s="210">
        <f>('Data Input'!L80-'Data Input'!L79)/('Data Input'!$A80-'Data Input'!$A79)</f>
        <v>26041.428571428572</v>
      </c>
      <c r="M78" s="210">
        <f>('Data Input'!M80-'Data Input'!M79)/('Data Input'!$A80-'Data Input'!$A79)</f>
        <v>13770.142857142857</v>
      </c>
      <c r="N78" s="210">
        <f>('Data Input'!N80-'Data Input'!N79)/('Data Input'!$A80-'Data Input'!$A79)</f>
        <v>8581.5714285714294</v>
      </c>
      <c r="O78" s="289">
        <f>('Data Input'!O80-'Data Input'!O79)/('Data Input'!$A80-'Data Input'!$A79)</f>
        <v>17581.428571428572</v>
      </c>
      <c r="P78" s="210">
        <v>0</v>
      </c>
      <c r="Q78" s="210"/>
      <c r="R78" s="276"/>
      <c r="S78" s="276"/>
      <c r="T78" s="289">
        <f>('Data Input'!T80-'Data Input'!T79)/('Data Input'!$A80-'Data Input'!$A79)</f>
        <v>0</v>
      </c>
      <c r="U78" s="289">
        <f>('Data Input'!U80-'Data Input'!U79)/('Data Input'!$A80-'Data Input'!$A79)</f>
        <v>0</v>
      </c>
      <c r="V78" s="297"/>
      <c r="W78" s="276"/>
      <c r="X78" s="210">
        <f t="shared" si="5"/>
        <v>101787.28571428571</v>
      </c>
      <c r="Y78" s="210">
        <f>('Data Input'!X80-'Data Input'!X79)/('Data Input'!$A80-'Data Input'!$A79)</f>
        <v>74928.28571428571</v>
      </c>
      <c r="Z78" s="210">
        <f t="shared" si="4"/>
        <v>26859</v>
      </c>
      <c r="AB78" s="212">
        <f>'Data Input'!AB96</f>
        <v>0</v>
      </c>
    </row>
    <row r="79" spans="1:28" x14ac:dyDescent="0.3">
      <c r="A79" s="214">
        <f>'Data Input'!A81</f>
        <v>44733</v>
      </c>
      <c r="B79" s="210">
        <f>('Data Input'!B81-'Data Input'!B80)/('Data Input'!$A81-'Data Input'!$A80)</f>
        <v>12194.857142857143</v>
      </c>
      <c r="C79" s="289">
        <f>('Data Input'!C81-'Data Input'!C80)/('Data Input'!$A81-'Data Input'!$A80)</f>
        <v>5051.4285714285716</v>
      </c>
      <c r="D79" s="210">
        <f>('Data Input'!D81-'Data Input'!D80)/('Data Input'!$A81-'Data Input'!$A80)</f>
        <v>0</v>
      </c>
      <c r="E79" s="289">
        <f>('Data Input'!E81-'Data Input'!E80)/('Data Input'!$A81-'Data Input'!$A80)</f>
        <v>0</v>
      </c>
      <c r="F79" s="210">
        <f>('Data Input'!F81-'Data Input'!F80)/('Data Input'!$A81-'Data Input'!$A80)</f>
        <v>0</v>
      </c>
      <c r="G79" s="289">
        <f>('Data Input'!G81-'Data Input'!G80)/('Data Input'!$A81-'Data Input'!$A80)</f>
        <v>0</v>
      </c>
      <c r="H79" s="289">
        <f>('Data Input'!H81-'Data Input'!H80)/('Data Input'!$A81-'Data Input'!$A80)</f>
        <v>1290</v>
      </c>
      <c r="I79" s="289"/>
      <c r="J79" s="210">
        <f>('Data Input'!J81-'Data Input'!J80)/('Data Input'!$A81-'Data Input'!$A80)</f>
        <v>0</v>
      </c>
      <c r="K79" s="289">
        <f>('Data Input'!K81-'Data Input'!K80)/('Data Input'!$A81-'Data Input'!$A80)</f>
        <v>10792</v>
      </c>
      <c r="L79" s="210">
        <f>('Data Input'!L81-'Data Input'!L80)/('Data Input'!$A81-'Data Input'!$A80)</f>
        <v>23461.428571428572</v>
      </c>
      <c r="M79" s="210">
        <f>('Data Input'!M81-'Data Input'!M80)/('Data Input'!$A81-'Data Input'!$A80)</f>
        <v>13373.428571428571</v>
      </c>
      <c r="N79" s="210">
        <f>('Data Input'!N81-'Data Input'!N80)/('Data Input'!$A81-'Data Input'!$A80)</f>
        <v>8101</v>
      </c>
      <c r="O79" s="289">
        <f>('Data Input'!O81-'Data Input'!O80)/('Data Input'!$A81-'Data Input'!$A80)</f>
        <v>2347.1428571428573</v>
      </c>
      <c r="P79" s="210">
        <f>('Data Input'!P81-'Data Input'!P80)/('Data Input'!$A81-'Data Input'!$A80)</f>
        <v>784.28571428571433</v>
      </c>
      <c r="Q79" s="210"/>
      <c r="R79" s="276"/>
      <c r="S79" s="276"/>
      <c r="T79" s="289">
        <f>('Data Input'!T81-'Data Input'!T80)/('Data Input'!$A81-'Data Input'!$A80)</f>
        <v>0</v>
      </c>
      <c r="U79" s="289">
        <v>0</v>
      </c>
      <c r="V79" s="297"/>
      <c r="W79" s="276"/>
      <c r="X79" s="210">
        <f t="shared" si="5"/>
        <v>77395.57142857142</v>
      </c>
      <c r="Y79" s="210">
        <f>('Data Input'!X81-'Data Input'!X80)/('Data Input'!$A81-'Data Input'!$A80)</f>
        <v>103214.28571428571</v>
      </c>
      <c r="Z79" s="210">
        <f t="shared" si="4"/>
        <v>-25818.71428571429</v>
      </c>
      <c r="AB79" s="212">
        <f>'Data Input'!AB97</f>
        <v>0</v>
      </c>
    </row>
    <row r="80" spans="1:28" x14ac:dyDescent="0.3">
      <c r="A80" s="214">
        <f>'Data Input'!A82</f>
        <v>44740</v>
      </c>
      <c r="B80" s="210">
        <f>('Data Input'!B82-'Data Input'!B81)/('Data Input'!$A82-'Data Input'!$A81)</f>
        <v>11738.857142857143</v>
      </c>
      <c r="C80" s="289">
        <f>('Data Input'!C82-'Data Input'!C81)/('Data Input'!$A82-'Data Input'!$A81)</f>
        <v>5032.8571428571431</v>
      </c>
      <c r="D80" s="210">
        <f>('Data Input'!D82-'Data Input'!D81)/('Data Input'!$A82-'Data Input'!$A81)</f>
        <v>0</v>
      </c>
      <c r="E80" s="289">
        <f>('Data Input'!E82-'Data Input'!E81)/('Data Input'!$A82-'Data Input'!$A81)</f>
        <v>0</v>
      </c>
      <c r="F80" s="210">
        <f>('Data Input'!F82-'Data Input'!F81)/('Data Input'!$A82-'Data Input'!$A81)</f>
        <v>0</v>
      </c>
      <c r="G80" s="289">
        <f>('Data Input'!G82-'Data Input'!G81)/('Data Input'!$A82-'Data Input'!$A81)</f>
        <v>0</v>
      </c>
      <c r="H80" s="289">
        <f>('Data Input'!H82-'Data Input'!H81)/('Data Input'!$A82-'Data Input'!$A81)</f>
        <v>2117.1428571428573</v>
      </c>
      <c r="I80" s="289"/>
      <c r="J80" s="210">
        <f>('Data Input'!J82-'Data Input'!J81)/('Data Input'!$A82-'Data Input'!$A81)</f>
        <v>0</v>
      </c>
      <c r="K80" s="289">
        <f>('Data Input'!K82-'Data Input'!K81)/('Data Input'!$A82-'Data Input'!$A81)</f>
        <v>3328.5714285714284</v>
      </c>
      <c r="L80" s="210">
        <f>('Data Input'!L82-'Data Input'!L81)/('Data Input'!$A82-'Data Input'!$A81)</f>
        <v>21912.857142857141</v>
      </c>
      <c r="M80" s="210">
        <f>('Data Input'!M82-'Data Input'!M81)/('Data Input'!$A82-'Data Input'!$A81)</f>
        <v>13422.857142857143</v>
      </c>
      <c r="N80" s="210">
        <f>('Data Input'!N82-'Data Input'!N81)/('Data Input'!$A82-'Data Input'!$A81)</f>
        <v>8134.4285714285716</v>
      </c>
      <c r="O80" s="289">
        <f>('Data Input'!O82-'Data Input'!O81)/('Data Input'!$A82-'Data Input'!$A81)</f>
        <v>30008.571428571428</v>
      </c>
      <c r="P80" s="210">
        <f>('Data Input'!P82-'Data Input'!P81)/('Data Input'!$A82-'Data Input'!$A81)</f>
        <v>768.57142857142856</v>
      </c>
      <c r="Q80" s="210"/>
      <c r="R80" s="276"/>
      <c r="S80" s="276"/>
      <c r="T80" s="289">
        <f>('Data Input'!T82-'Data Input'!T81)/('Data Input'!$A82-'Data Input'!$A81)</f>
        <v>0</v>
      </c>
      <c r="U80" s="289">
        <f>('Data Input'!U82-'Data Input'!U81)/('Data Input'!$A82-'Data Input'!$A81)</f>
        <v>6215.2857142857147</v>
      </c>
      <c r="V80" s="297"/>
      <c r="W80" s="276"/>
      <c r="X80" s="210">
        <f t="shared" si="5"/>
        <v>96464.714285714275</v>
      </c>
      <c r="Y80" s="210">
        <f>('Data Input'!X82-'Data Input'!X81)/('Data Input'!$A82-'Data Input'!$A81)</f>
        <v>85728.571428571435</v>
      </c>
      <c r="Z80" s="210">
        <f t="shared" si="4"/>
        <v>10736.142857142841</v>
      </c>
      <c r="AB80" s="212" t="e">
        <f>'Data Input'!#REF!</f>
        <v>#REF!</v>
      </c>
    </row>
    <row r="81" spans="1:28" x14ac:dyDescent="0.3">
      <c r="A81" s="214">
        <f>'Data Input'!A83</f>
        <v>44747</v>
      </c>
      <c r="B81" s="210">
        <f>('Data Input'!B83-'Data Input'!B82)/('Data Input'!$A83-'Data Input'!$A82)</f>
        <v>11871.571428571429</v>
      </c>
      <c r="C81" s="289">
        <f>('Data Input'!C83-'Data Input'!C82)/('Data Input'!$A83-'Data Input'!$A82)</f>
        <v>5172.8571428571431</v>
      </c>
      <c r="D81" s="210">
        <f>('Data Input'!D83-'Data Input'!D82)/('Data Input'!$A83-'Data Input'!$A82)</f>
        <v>25302.857142857141</v>
      </c>
      <c r="E81" s="289">
        <f>('Data Input'!E83-'Data Input'!E82)/('Data Input'!$A83-'Data Input'!$A82)</f>
        <v>3881.5714285714284</v>
      </c>
      <c r="F81" s="210">
        <f>('Data Input'!F83-'Data Input'!F82)/('Data Input'!$A83-'Data Input'!$A82)</f>
        <v>0</v>
      </c>
      <c r="G81" s="289">
        <f>('Data Input'!G83-'Data Input'!G82)/('Data Input'!$A83-'Data Input'!$A82)</f>
        <v>0</v>
      </c>
      <c r="H81" s="289">
        <f>('Data Input'!H83-'Data Input'!H82)/('Data Input'!$A83-'Data Input'!$A82)</f>
        <v>897.14285714285711</v>
      </c>
      <c r="I81" s="289"/>
      <c r="J81" s="210">
        <f>('Data Input'!J83-'Data Input'!J82)/('Data Input'!$A83-'Data Input'!$A82)</f>
        <v>0</v>
      </c>
      <c r="K81" s="289">
        <f>('Data Input'!K83-'Data Input'!K82)/('Data Input'!$A83-'Data Input'!$A82)</f>
        <v>16237.142857142857</v>
      </c>
      <c r="L81" s="210">
        <f>('Data Input'!L83-'Data Input'!L82)/('Data Input'!$A83-'Data Input'!$A82)</f>
        <v>20687.142857142859</v>
      </c>
      <c r="M81" s="210">
        <f>('Data Input'!M83-'Data Input'!M82)/('Data Input'!$A83-'Data Input'!$A82)</f>
        <v>13753</v>
      </c>
      <c r="N81" s="210">
        <f>('Data Input'!N83-'Data Input'!N82)/('Data Input'!$A83-'Data Input'!$A82)</f>
        <v>8300.2857142857138</v>
      </c>
      <c r="O81" s="289">
        <f>('Data Input'!O83-'Data Input'!O82)/('Data Input'!$A83-'Data Input'!$A82)</f>
        <v>17138.571428571428</v>
      </c>
      <c r="P81" s="210">
        <f>('Data Input'!P83-'Data Input'!P82)/('Data Input'!$A83-'Data Input'!$A82)</f>
        <v>937.14285714285711</v>
      </c>
      <c r="Q81" s="210"/>
      <c r="R81" s="276"/>
      <c r="S81" s="276"/>
      <c r="T81" s="289">
        <f>('Data Input'!T83-'Data Input'!T82)/('Data Input'!$A83-'Data Input'!$A82)</f>
        <v>0</v>
      </c>
      <c r="U81" s="289">
        <f>('Data Input'!U83-'Data Input'!U82)/('Data Input'!$A83-'Data Input'!$A82)</f>
        <v>0</v>
      </c>
      <c r="V81" s="297"/>
      <c r="W81" s="276"/>
      <c r="X81" s="210">
        <f t="shared" si="5"/>
        <v>124179.2857142857</v>
      </c>
      <c r="Y81" s="210">
        <f>('Data Input'!X83-'Data Input'!X82)/('Data Input'!$A83-'Data Input'!$A82)</f>
        <v>93271.428571428565</v>
      </c>
      <c r="Z81" s="210">
        <f t="shared" si="4"/>
        <v>30907.85714285713</v>
      </c>
      <c r="AB81" s="212" t="e">
        <f>'Data Input'!#REF!</f>
        <v>#REF!</v>
      </c>
    </row>
    <row r="82" spans="1:28" x14ac:dyDescent="0.3">
      <c r="A82" s="214">
        <f>'Data Input'!A84</f>
        <v>44754</v>
      </c>
      <c r="B82" s="210">
        <f>('Data Input'!B84-'Data Input'!B83)/('Data Input'!$A84-'Data Input'!$A83)</f>
        <v>11181.142857142857</v>
      </c>
      <c r="C82" s="289">
        <f>('Data Input'!C84-'Data Input'!C83)/('Data Input'!$A84-'Data Input'!$A83)</f>
        <v>4982.8571428571431</v>
      </c>
      <c r="D82" s="210">
        <f>('Data Input'!D84-'Data Input'!D83)/('Data Input'!$A84-'Data Input'!$A83)</f>
        <v>12975.714285714286</v>
      </c>
      <c r="E82" s="289">
        <f>('Data Input'!E84-'Data Input'!E83)/('Data Input'!$A84-'Data Input'!$A83)</f>
        <v>3685.1428571428573</v>
      </c>
      <c r="F82" s="210">
        <f>('Data Input'!F84-'Data Input'!F83)/('Data Input'!$A84-'Data Input'!$A83)</f>
        <v>0</v>
      </c>
      <c r="G82" s="289">
        <f>('Data Input'!G84-'Data Input'!G83)/('Data Input'!$A84-'Data Input'!$A83)</f>
        <v>0</v>
      </c>
      <c r="H82" s="289">
        <f>('Data Input'!H84-'Data Input'!H83)/('Data Input'!$A84-'Data Input'!$A83)</f>
        <v>1457.1428571428571</v>
      </c>
      <c r="I82" s="289"/>
      <c r="J82" s="210">
        <f>('Data Input'!J84-'Data Input'!J83)/('Data Input'!$A84-'Data Input'!$A83)</f>
        <v>0</v>
      </c>
      <c r="K82" s="289">
        <f>('Data Input'!K84-'Data Input'!K83)/('Data Input'!$A84-'Data Input'!$A83)</f>
        <v>9626.4285714285706</v>
      </c>
      <c r="L82" s="210">
        <f>('Data Input'!L84-'Data Input'!L83)/('Data Input'!$A84-'Data Input'!$A83)</f>
        <v>19594.285714285714</v>
      </c>
      <c r="M82" s="210">
        <f>('Data Input'!M84-'Data Input'!M83)/('Data Input'!$A84-'Data Input'!$A83)</f>
        <v>13195.142857142857</v>
      </c>
      <c r="N82" s="210">
        <f>('Data Input'!N84-'Data Input'!N83)/('Data Input'!$A84-'Data Input'!$A83)</f>
        <v>8093</v>
      </c>
      <c r="O82" s="289">
        <f>('Data Input'!O84-'Data Input'!O83)/('Data Input'!$A84-'Data Input'!$A83)</f>
        <v>16601.428571428572</v>
      </c>
      <c r="P82" s="210">
        <f>('Data Input'!P84-'Data Input'!P83)/('Data Input'!$A84-'Data Input'!$A83)</f>
        <v>624.28571428571433</v>
      </c>
      <c r="Q82" s="210"/>
      <c r="R82" s="276"/>
      <c r="S82" s="276"/>
      <c r="T82" s="289">
        <f>('Data Input'!T84-'Data Input'!T83)/('Data Input'!$A84-'Data Input'!$A83)</f>
        <v>0</v>
      </c>
      <c r="U82" s="289">
        <f>('Data Input'!U84-'Data Input'!U83)/('Data Input'!$A84-'Data Input'!$A83)</f>
        <v>1857.5714285714287</v>
      </c>
      <c r="V82" s="297"/>
      <c r="W82" s="276"/>
      <c r="X82" s="210">
        <f t="shared" si="5"/>
        <v>102016.57142857142</v>
      </c>
      <c r="Y82" s="210">
        <f>('Data Input'!X84-'Data Input'!X83)/('Data Input'!$A84-'Data Input'!$A83)</f>
        <v>93028.571428571435</v>
      </c>
      <c r="Z82" s="210">
        <f t="shared" si="4"/>
        <v>8987.9999999999854</v>
      </c>
      <c r="AB82" s="212">
        <f>'Data Input'!AB100</f>
        <v>0</v>
      </c>
    </row>
    <row r="83" spans="1:28" x14ac:dyDescent="0.3">
      <c r="A83" s="214">
        <f>'Data Input'!A85</f>
        <v>44761</v>
      </c>
      <c r="B83" s="210">
        <f>('Data Input'!B85-'Data Input'!B84)/('Data Input'!$A85-'Data Input'!$A84)</f>
        <v>18994.285714285714</v>
      </c>
      <c r="C83" s="289">
        <f>('Data Input'!C85-'Data Input'!C84)/('Data Input'!$A85-'Data Input'!$A84)</f>
        <v>4785.7142857142853</v>
      </c>
      <c r="D83" s="210">
        <f>('Data Input'!D85-'Data Input'!D84)/('Data Input'!$A85-'Data Input'!$A84)</f>
        <v>17365.714285714286</v>
      </c>
      <c r="E83" s="289">
        <f>('Data Input'!E85-'Data Input'!E84)/('Data Input'!$A85-'Data Input'!$A84)</f>
        <v>3147.5714285714284</v>
      </c>
      <c r="F83" s="210">
        <f>('Data Input'!F85-'Data Input'!F84)/('Data Input'!$A85-'Data Input'!$A84)</f>
        <v>0</v>
      </c>
      <c r="G83" s="289">
        <f>('Data Input'!G85-'Data Input'!G84)/('Data Input'!$A85-'Data Input'!$A84)</f>
        <v>0</v>
      </c>
      <c r="H83" s="289">
        <f>('Data Input'!H85-'Data Input'!H84)/('Data Input'!$A85-'Data Input'!$A84)</f>
        <v>1440</v>
      </c>
      <c r="I83" s="289"/>
      <c r="J83" s="210">
        <f>('Data Input'!J85-'Data Input'!J84)/('Data Input'!$A85-'Data Input'!$A84)</f>
        <v>0</v>
      </c>
      <c r="K83" s="289">
        <f>('Data Input'!K85-'Data Input'!K84)/('Data Input'!$A85-'Data Input'!$A84)</f>
        <v>9507.8571428571431</v>
      </c>
      <c r="L83" s="210">
        <f>('Data Input'!L85-'Data Input'!L84)/('Data Input'!$A85-'Data Input'!$A84)</f>
        <v>19290</v>
      </c>
      <c r="M83" s="210">
        <f>('Data Input'!M85-'Data Input'!M84)/('Data Input'!$A85-'Data Input'!$A84)</f>
        <v>13093.857142857143</v>
      </c>
      <c r="N83" s="210">
        <f>('Data Input'!N85-'Data Input'!N84)/('Data Input'!$A85-'Data Input'!$A84)</f>
        <v>8280.1428571428569</v>
      </c>
      <c r="O83" s="289">
        <f>('Data Input'!O85-'Data Input'!O84)/('Data Input'!$A85-'Data Input'!$A84)</f>
        <v>3122.8571428571427</v>
      </c>
      <c r="P83" s="210">
        <f>('Data Input'!P85-'Data Input'!P84)/('Data Input'!$A85-'Data Input'!$A84)</f>
        <v>451.85714285714283</v>
      </c>
      <c r="Q83" s="210"/>
      <c r="R83" s="276"/>
      <c r="S83" s="276"/>
      <c r="T83" s="289">
        <f>('Data Input'!T85-'Data Input'!T84)/('Data Input'!$A85-'Data Input'!$A84)</f>
        <v>0</v>
      </c>
      <c r="U83" s="289">
        <f>('Data Input'!U85-'Data Input'!U84)/('Data Input'!$A85-'Data Input'!$A84)</f>
        <v>0</v>
      </c>
      <c r="V83" s="297"/>
      <c r="W83" s="276"/>
      <c r="X83" s="210">
        <f t="shared" si="5"/>
        <v>99479.857142857159</v>
      </c>
      <c r="Y83" s="210">
        <f>('Data Input'!X85-'Data Input'!X84)/('Data Input'!$A85-'Data Input'!$A84)</f>
        <v>3900</v>
      </c>
      <c r="Z83" s="210">
        <f t="shared" si="4"/>
        <v>95579.857142857159</v>
      </c>
      <c r="AB83" s="212">
        <f>'Data Input'!AB101</f>
        <v>0</v>
      </c>
    </row>
    <row r="84" spans="1:28" x14ac:dyDescent="0.3">
      <c r="A84" s="214">
        <f>'Data Input'!A86</f>
        <v>44768</v>
      </c>
      <c r="B84" s="210">
        <f>('Data Input'!B86-'Data Input'!B85)/('Data Input'!$A86-'Data Input'!$A85)</f>
        <v>2828.5714285714284</v>
      </c>
      <c r="C84" s="289">
        <f>('Data Input'!C86-'Data Input'!C85)/('Data Input'!$A86-'Data Input'!$A85)</f>
        <v>798.57142857142856</v>
      </c>
      <c r="D84" s="210">
        <f>('Data Input'!D86-'Data Input'!D85)/('Data Input'!$A86-'Data Input'!$A85)</f>
        <v>15490.857142857143</v>
      </c>
      <c r="E84" s="289">
        <f>('Data Input'!E86-'Data Input'!E85)/('Data Input'!$A86-'Data Input'!$A85)</f>
        <v>14360.857142857143</v>
      </c>
      <c r="F84" s="210">
        <f>('Data Input'!F86-'Data Input'!F85)/('Data Input'!$A86-'Data Input'!$A85)</f>
        <v>0</v>
      </c>
      <c r="G84" s="289">
        <f>('Data Input'!G86-'Data Input'!G85)/('Data Input'!$A86-'Data Input'!$A85)</f>
        <v>0</v>
      </c>
      <c r="H84" s="289">
        <f>('Data Input'!H86-'Data Input'!H85)/('Data Input'!$A86-'Data Input'!$A85)</f>
        <v>1230</v>
      </c>
      <c r="I84" s="289"/>
      <c r="J84" s="210">
        <f>('Data Input'!J86-'Data Input'!J85)/('Data Input'!$A86-'Data Input'!$A85)</f>
        <v>0</v>
      </c>
      <c r="K84" s="289">
        <f>('Data Input'!K86-'Data Input'!K85)/('Data Input'!$A86-'Data Input'!$A85)</f>
        <v>9434.8571428571431</v>
      </c>
      <c r="L84" s="210">
        <f>('Data Input'!L86-'Data Input'!L85)/('Data Input'!$A86-'Data Input'!$A85)</f>
        <v>19357.142857142859</v>
      </c>
      <c r="M84" s="210">
        <f>('Data Input'!M86-'Data Input'!M85)/('Data Input'!$A86-'Data Input'!$A85)</f>
        <v>12975.571428571429</v>
      </c>
      <c r="N84" s="210">
        <f>('Data Input'!N86-'Data Input'!N85)/('Data Input'!$A86-'Data Input'!$A85)</f>
        <v>7052.5714285714284</v>
      </c>
      <c r="O84" s="289">
        <f>('Data Input'!O86-'Data Input'!O85)/('Data Input'!$A86-'Data Input'!$A85)</f>
        <v>-14.285714285714286</v>
      </c>
      <c r="P84" s="210">
        <f>('Data Input'!P86-'Data Input'!P85)/('Data Input'!$A86-'Data Input'!$A85)</f>
        <v>1066.7142857142858</v>
      </c>
      <c r="Q84" s="210"/>
      <c r="R84" s="276"/>
      <c r="S84" s="276"/>
      <c r="T84" s="289">
        <f>('Data Input'!T86-'Data Input'!T85)/('Data Input'!$A86-'Data Input'!$A85)</f>
        <v>0</v>
      </c>
      <c r="U84" s="289">
        <f>('Data Input'!U86-'Data Input'!U85)/('Data Input'!$A86-'Data Input'!$A85)</f>
        <v>1410.8571428571429</v>
      </c>
      <c r="V84" s="297"/>
      <c r="W84" s="276"/>
      <c r="X84" s="210">
        <f t="shared" si="5"/>
        <v>84581.428571428594</v>
      </c>
      <c r="Y84" s="210">
        <f>('Data Input'!X86-'Data Input'!X85)/('Data Input'!$A86-'Data Input'!$A85)</f>
        <v>0</v>
      </c>
      <c r="Z84" s="210">
        <f t="shared" si="4"/>
        <v>84581.428571428594</v>
      </c>
      <c r="AB84" s="212">
        <f>'Data Input'!AB102</f>
        <v>0</v>
      </c>
    </row>
    <row r="85" spans="1:28" x14ac:dyDescent="0.3">
      <c r="A85" s="214">
        <f>'Data Input'!A87</f>
        <v>44775</v>
      </c>
      <c r="B85" s="210">
        <f>('Data Input'!B87-'Data Input'!B86)/('Data Input'!$A87-'Data Input'!$A86)</f>
        <v>10810</v>
      </c>
      <c r="C85" s="289">
        <f>('Data Input'!C87-'Data Input'!C86)/('Data Input'!$A87-'Data Input'!$A86)</f>
        <v>0</v>
      </c>
      <c r="D85" s="210">
        <f>('Data Input'!D87-'Data Input'!D86)/('Data Input'!$A87-'Data Input'!$A86)</f>
        <v>13510.571428571429</v>
      </c>
      <c r="E85" s="289">
        <f>('Data Input'!E87-'Data Input'!E86)/('Data Input'!$A87-'Data Input'!$A86)</f>
        <v>14190.857142857143</v>
      </c>
      <c r="F85" s="210">
        <f>('Data Input'!F87-'Data Input'!F86)/('Data Input'!$A87-'Data Input'!$A86)</f>
        <v>0</v>
      </c>
      <c r="G85" s="289">
        <f>('Data Input'!G87-'Data Input'!G86)/('Data Input'!$A87-'Data Input'!$A86)</f>
        <v>0</v>
      </c>
      <c r="H85" s="289">
        <f>('Data Input'!H87-'Data Input'!H86)/('Data Input'!$A87-'Data Input'!$A86)</f>
        <v>327.14285714285717</v>
      </c>
      <c r="I85" s="289"/>
      <c r="J85" s="210">
        <f>('Data Input'!J87-'Data Input'!J86)/('Data Input'!$A87-'Data Input'!$A86)</f>
        <v>0</v>
      </c>
      <c r="K85" s="289">
        <f>('Data Input'!K87-'Data Input'!K86)/('Data Input'!$A87-'Data Input'!$A86)</f>
        <v>6279.4285714285716</v>
      </c>
      <c r="L85" s="210">
        <f>('Data Input'!L87-'Data Input'!L86)/('Data Input'!$A87-'Data Input'!$A86)</f>
        <v>19531.428571428572</v>
      </c>
      <c r="M85" s="210">
        <f>('Data Input'!M87-'Data Input'!M86)/('Data Input'!$A87-'Data Input'!$A86)</f>
        <v>13487.571428571429</v>
      </c>
      <c r="N85" s="210">
        <f>('Data Input'!N87-'Data Input'!N86)/('Data Input'!$A87-'Data Input'!$A86)</f>
        <v>0</v>
      </c>
      <c r="O85" s="289">
        <f>('Data Input'!O87-'Data Input'!O86)/('Data Input'!$A87-'Data Input'!$A86)</f>
        <v>0</v>
      </c>
      <c r="P85" s="210">
        <f>('Data Input'!P87-'Data Input'!P86)/('Data Input'!$A87-'Data Input'!$A86)</f>
        <v>751.42857142857144</v>
      </c>
      <c r="Q85" s="210"/>
      <c r="R85" s="276"/>
      <c r="S85" s="276"/>
      <c r="T85" s="289">
        <f>('Data Input'!T87-'Data Input'!T86)/('Data Input'!$A87-'Data Input'!$A86)</f>
        <v>0</v>
      </c>
      <c r="U85" s="289">
        <f>('Data Input'!U87-'Data Input'!U86)/('Data Input'!$A87-'Data Input'!$A86)</f>
        <v>1424.1428571428571</v>
      </c>
      <c r="V85" s="297"/>
      <c r="W85" s="276"/>
      <c r="X85" s="210">
        <f t="shared" si="5"/>
        <v>78888.428571428565</v>
      </c>
      <c r="Y85" s="210">
        <f>('Data Input'!X87-'Data Input'!X86)/('Data Input'!$A87-'Data Input'!$A86)</f>
        <v>0</v>
      </c>
      <c r="Z85" s="210">
        <f t="shared" si="4"/>
        <v>78888.428571428565</v>
      </c>
      <c r="AB85" s="212">
        <f>'Data Input'!AB103</f>
        <v>0</v>
      </c>
    </row>
    <row r="86" spans="1:28" x14ac:dyDescent="0.3">
      <c r="A86" s="214">
        <f>'Data Input'!A88</f>
        <v>44782</v>
      </c>
      <c r="B86" s="210">
        <f>('Data Input'!B88-'Data Input'!B87)/('Data Input'!$A88-'Data Input'!$A87)</f>
        <v>9160</v>
      </c>
      <c r="C86" s="289">
        <f>('Data Input'!C88-'Data Input'!C87)/('Data Input'!$A88-'Data Input'!$A87)</f>
        <v>0</v>
      </c>
      <c r="D86" s="210">
        <f>('Data Input'!D88-'Data Input'!D87)/('Data Input'!$A88-'Data Input'!$A87)</f>
        <v>13934.285714285714</v>
      </c>
      <c r="E86" s="289">
        <f>('Data Input'!E88-'Data Input'!E87)/('Data Input'!$A88-'Data Input'!$A87)</f>
        <v>28014.285714285714</v>
      </c>
      <c r="F86" s="210">
        <f>('Data Input'!F88-'Data Input'!F87)/('Data Input'!$A88-'Data Input'!$A87)</f>
        <v>0</v>
      </c>
      <c r="G86" s="289">
        <f>('Data Input'!G88-'Data Input'!G87)/('Data Input'!$A88-'Data Input'!$A87)</f>
        <v>0</v>
      </c>
      <c r="H86" s="289">
        <f>('Data Input'!H88-'Data Input'!H87)/('Data Input'!$A88-'Data Input'!$A87)</f>
        <v>590</v>
      </c>
      <c r="I86" s="289"/>
      <c r="J86" s="210">
        <f>('Data Input'!J88-'Data Input'!J87)/('Data Input'!$A88-'Data Input'!$A87)</f>
        <v>0</v>
      </c>
      <c r="K86" s="289">
        <f>('Data Input'!K88-'Data Input'!K87)/('Data Input'!$A88-'Data Input'!$A87)</f>
        <v>12863.428571428571</v>
      </c>
      <c r="L86" s="210">
        <f>('Data Input'!L88-'Data Input'!L87)/('Data Input'!$A88-'Data Input'!$A87)</f>
        <v>19360</v>
      </c>
      <c r="M86" s="210">
        <f>('Data Input'!M88-'Data Input'!M87)/('Data Input'!$A88-'Data Input'!$A87)</f>
        <v>13438.571428571429</v>
      </c>
      <c r="N86" s="210">
        <f>('Data Input'!N88-'Data Input'!N87)/('Data Input'!$A88-'Data Input'!$A87)</f>
        <v>0</v>
      </c>
      <c r="O86" s="289">
        <v>0</v>
      </c>
      <c r="P86" s="210">
        <f>('Data Input'!P88-'Data Input'!P87)/('Data Input'!$A88-'Data Input'!$A87)</f>
        <v>744.28571428571433</v>
      </c>
      <c r="Q86" s="210"/>
      <c r="R86" s="276"/>
      <c r="S86" s="276"/>
      <c r="T86" s="289">
        <f>('Data Input'!T88-'Data Input'!T87)/('Data Input'!$A88-'Data Input'!$A87)</f>
        <v>0</v>
      </c>
      <c r="U86" s="289">
        <f>('Data Input'!U88-'Data Input'!U87)/('Data Input'!$A88-'Data Input'!$A87)</f>
        <v>1697.5714285714287</v>
      </c>
      <c r="V86" s="297"/>
      <c r="W86" s="276"/>
      <c r="X86" s="210">
        <f t="shared" si="5"/>
        <v>98104.857142857145</v>
      </c>
      <c r="Y86" s="210">
        <f>('Data Input'!X88-'Data Input'!X87)/('Data Input'!$A88-'Data Input'!$A87)</f>
        <v>0</v>
      </c>
      <c r="Z86" s="210">
        <f t="shared" si="4"/>
        <v>98104.857142857145</v>
      </c>
      <c r="AB86" s="212">
        <f>'Data Input'!AB104</f>
        <v>0</v>
      </c>
    </row>
    <row r="87" spans="1:28" x14ac:dyDescent="0.3">
      <c r="A87" s="214">
        <f>'Data Input'!A89</f>
        <v>44789</v>
      </c>
      <c r="B87" s="210">
        <f>('Data Input'!B89-'Data Input'!B88)/('Data Input'!$A89-'Data Input'!$A88)</f>
        <v>-1351.7142857142858</v>
      </c>
      <c r="C87" s="289">
        <f>('Data Input'!C89-'Data Input'!C88)/('Data Input'!$A89-'Data Input'!$A88)</f>
        <v>0</v>
      </c>
      <c r="D87" s="210">
        <f>('Data Input'!D89-'Data Input'!D88)/('Data Input'!$A89-'Data Input'!$A88)</f>
        <v>2825.7142857142858</v>
      </c>
      <c r="E87" s="289">
        <f>('Data Input'!E89-'Data Input'!E88)/('Data Input'!$A89-'Data Input'!$A88)</f>
        <v>16123.428571428571</v>
      </c>
      <c r="F87" s="210">
        <f>('Data Input'!F89-'Data Input'!F88)/('Data Input'!$A89-'Data Input'!$A88)</f>
        <v>0</v>
      </c>
      <c r="G87" s="289">
        <f>('Data Input'!G89-'Data Input'!G88)/('Data Input'!$A89-'Data Input'!$A88)</f>
        <v>0</v>
      </c>
      <c r="H87" s="289">
        <f>('Data Input'!H89-'Data Input'!H88)/('Data Input'!$A89-'Data Input'!$A88)</f>
        <v>18.571428571428573</v>
      </c>
      <c r="I87" s="289"/>
      <c r="J87" s="210">
        <f>('Data Input'!J89-'Data Input'!J88)/('Data Input'!$A89-'Data Input'!$A88)</f>
        <v>0</v>
      </c>
      <c r="K87" s="289">
        <f>('Data Input'!K89-'Data Input'!K88)/('Data Input'!$A89-'Data Input'!$A88)</f>
        <v>5708</v>
      </c>
      <c r="L87" s="210">
        <f>('Data Input'!L89-'Data Input'!L88)/('Data Input'!$A89-'Data Input'!$A88)</f>
        <v>19340</v>
      </c>
      <c r="M87" s="210">
        <f>('Data Input'!M89-'Data Input'!M88)/('Data Input'!$A89-'Data Input'!$A88)</f>
        <v>13490.571428571429</v>
      </c>
      <c r="N87" s="210">
        <f>('Data Input'!N89-'Data Input'!N88)/('Data Input'!$A89-'Data Input'!$A88)</f>
        <v>1092.1428571428571</v>
      </c>
      <c r="O87" s="289">
        <f>('Data Input'!O89-'Data Input'!O88)/('Data Input'!$A89-'Data Input'!$A88)</f>
        <v>16271.428571428571</v>
      </c>
      <c r="P87" s="210">
        <f>('Data Input'!P89-'Data Input'!P88)/('Data Input'!$A89-'Data Input'!$A88)</f>
        <v>4881.4285714285716</v>
      </c>
      <c r="Q87" s="210"/>
      <c r="R87" s="276"/>
      <c r="S87" s="276"/>
      <c r="T87" s="289">
        <f>('Data Input'!T89-'Data Input'!T88)/('Data Input'!$A89-'Data Input'!$A88)</f>
        <v>0</v>
      </c>
      <c r="U87" s="289">
        <f>('Data Input'!U89-'Data Input'!U88)/('Data Input'!$A89-'Data Input'!$A88)</f>
        <v>1546.4285714285713</v>
      </c>
      <c r="V87" s="297"/>
      <c r="W87" s="276"/>
      <c r="X87" s="210">
        <f t="shared" si="5"/>
        <v>78399.57142857142</v>
      </c>
      <c r="Y87" s="210">
        <f>('Data Input'!X89-'Data Input'!X88)/('Data Input'!$A89-'Data Input'!$A88)</f>
        <v>0</v>
      </c>
      <c r="Z87" s="210">
        <f t="shared" si="4"/>
        <v>78399.57142857142</v>
      </c>
      <c r="AB87" s="212">
        <f>'Data Input'!AB105</f>
        <v>0</v>
      </c>
    </row>
    <row r="88" spans="1:28" x14ac:dyDescent="0.3">
      <c r="A88" s="214">
        <f>'Data Input'!A90</f>
        <v>44796</v>
      </c>
      <c r="B88" s="210">
        <f>('Data Input'!B90-'Data Input'!B89)/('Data Input'!$A90-'Data Input'!$A89)</f>
        <v>-3582.5714285714284</v>
      </c>
      <c r="C88" s="289">
        <f>('Data Input'!C90-'Data Input'!C89)/('Data Input'!$A90-'Data Input'!$A89)</f>
        <v>0</v>
      </c>
      <c r="D88" s="210">
        <f>('Data Input'!D90-'Data Input'!D89)/('Data Input'!$A90-'Data Input'!$A89)</f>
        <v>9047.1428571428569</v>
      </c>
      <c r="E88" s="289">
        <f>('Data Input'!E90-'Data Input'!E89)/('Data Input'!$A90-'Data Input'!$A89)</f>
        <v>17779.142857142859</v>
      </c>
      <c r="F88" s="210">
        <f>('Data Input'!F90-'Data Input'!F89)/('Data Input'!$A90-'Data Input'!$A89)</f>
        <v>0</v>
      </c>
      <c r="G88" s="289">
        <f>('Data Input'!G90-'Data Input'!G89)/('Data Input'!$A90-'Data Input'!$A89)</f>
        <v>0</v>
      </c>
      <c r="H88" s="289">
        <f>('Data Input'!H90-'Data Input'!H89)/('Data Input'!$A90-'Data Input'!$A89)</f>
        <v>274.28571428571428</v>
      </c>
      <c r="I88" s="289"/>
      <c r="J88" s="210">
        <f>('Data Input'!J90-'Data Input'!J89)/('Data Input'!$A90-'Data Input'!$A89)</f>
        <v>0</v>
      </c>
      <c r="K88" s="289">
        <f>('Data Input'!K90-'Data Input'!K89)/('Data Input'!$A90-'Data Input'!$A89)</f>
        <v>8557.1428571428569</v>
      </c>
      <c r="L88" s="210">
        <f>('Data Input'!L90-'Data Input'!L89)/('Data Input'!$A90-'Data Input'!$A89)</f>
        <v>19187.142857142859</v>
      </c>
      <c r="M88" s="210">
        <f>('Data Input'!M90-'Data Input'!M89)/('Data Input'!$A90-'Data Input'!$A89)</f>
        <v>13436.428571428571</v>
      </c>
      <c r="N88" s="210">
        <f>('Data Input'!N90-'Data Input'!N89)/('Data Input'!$A90-'Data Input'!$A89)</f>
        <v>2026</v>
      </c>
      <c r="O88" s="289">
        <f>('Data Input'!O90-'Data Input'!O89)/('Data Input'!$A90-'Data Input'!$A89)</f>
        <v>26520</v>
      </c>
      <c r="P88" s="210">
        <f>('Data Input'!P90-'Data Input'!P89)/('Data Input'!$A90-'Data Input'!$A89)</f>
        <v>855.85714285714289</v>
      </c>
      <c r="Q88" s="210"/>
      <c r="R88" s="276"/>
      <c r="S88" s="276"/>
      <c r="T88" s="289">
        <f>('Data Input'!T90-'Data Input'!T89)/('Data Input'!$A90-'Data Input'!$A89)</f>
        <v>0</v>
      </c>
      <c r="U88" s="289">
        <f>('Data Input'!U90-'Data Input'!U89)/('Data Input'!$A90-'Data Input'!$A89)</f>
        <v>1616.5714285714287</v>
      </c>
      <c r="V88" s="297"/>
      <c r="W88" s="276"/>
      <c r="X88" s="210">
        <f t="shared" si="5"/>
        <v>94100.571428571435</v>
      </c>
      <c r="Y88" s="210">
        <f>('Data Input'!X90-'Data Input'!X89)/('Data Input'!$A90-'Data Input'!$A89)</f>
        <v>0</v>
      </c>
      <c r="Z88" s="210">
        <f t="shared" si="4"/>
        <v>94100.571428571435</v>
      </c>
      <c r="AB88" s="212">
        <f>'Data Input'!AB106</f>
        <v>0</v>
      </c>
    </row>
    <row r="89" spans="1:28" x14ac:dyDescent="0.3">
      <c r="A89" s="214">
        <f>'Data Input'!A91</f>
        <v>44803</v>
      </c>
      <c r="B89" s="210">
        <f>('Data Input'!B91-'Data Input'!B90)/('Data Input'!$A91-'Data Input'!$A90)</f>
        <v>5761.4285714285716</v>
      </c>
      <c r="C89" s="289">
        <f>('Data Input'!C91-'Data Input'!C90)/('Data Input'!$A91-'Data Input'!$A90)</f>
        <v>8484.2857142857138</v>
      </c>
      <c r="D89" s="210">
        <f>('Data Input'!D91-'Data Input'!D90)/('Data Input'!$A91-'Data Input'!$A90)</f>
        <v>7562.8571428571431</v>
      </c>
      <c r="E89" s="289">
        <f>('Data Input'!E91-'Data Input'!E90)/('Data Input'!$A91-'Data Input'!$A90)</f>
        <v>9564.1428571428569</v>
      </c>
      <c r="F89" s="210">
        <f>('Data Input'!F91-'Data Input'!F90)/('Data Input'!$A91-'Data Input'!$A90)</f>
        <v>0</v>
      </c>
      <c r="G89" s="289">
        <f>('Data Input'!G91-'Data Input'!G90)/('Data Input'!$A91-'Data Input'!$A90)</f>
        <v>0</v>
      </c>
      <c r="H89" s="289">
        <f>('Data Input'!H91-'Data Input'!H90)/('Data Input'!$A91-'Data Input'!$A90)</f>
        <v>422.85714285714283</v>
      </c>
      <c r="I89" s="289"/>
      <c r="J89" s="210">
        <f>('Data Input'!J91-'Data Input'!J90)/('Data Input'!$A91-'Data Input'!$A90)</f>
        <v>0</v>
      </c>
      <c r="K89" s="289">
        <f>('Data Input'!K91-'Data Input'!K90)/('Data Input'!$A91-'Data Input'!$A90)</f>
        <v>3942.8571428571427</v>
      </c>
      <c r="L89" s="210">
        <f>('Data Input'!L91-'Data Input'!L90)/('Data Input'!$A91-'Data Input'!$A90)</f>
        <v>19341.428571428572</v>
      </c>
      <c r="M89" s="210">
        <f>('Data Input'!M91-'Data Input'!M90)/('Data Input'!$A91-'Data Input'!$A90)</f>
        <v>13438.714285714286</v>
      </c>
      <c r="N89" s="210">
        <f>('Data Input'!N91-'Data Input'!N90)/('Data Input'!$A91-'Data Input'!$A90)</f>
        <v>14869.285714285714</v>
      </c>
      <c r="O89" s="289">
        <f>('Data Input'!O91-'Data Input'!O90)/('Data Input'!$A91-'Data Input'!$A90)</f>
        <v>21792.857142857141</v>
      </c>
      <c r="P89" s="210">
        <v>600</v>
      </c>
      <c r="Q89" s="210"/>
      <c r="R89" s="276"/>
      <c r="S89" s="276"/>
      <c r="T89" s="289">
        <f>('Data Input'!T91-'Data Input'!T90)/('Data Input'!$A91-'Data Input'!$A90)</f>
        <v>0</v>
      </c>
      <c r="U89" s="289">
        <f>('Data Input'!U91-'Data Input'!U90)/('Data Input'!$A91-'Data Input'!$A90)</f>
        <v>1454.4285714285713</v>
      </c>
      <c r="V89" s="297"/>
      <c r="W89" s="276"/>
      <c r="X89" s="210">
        <f t="shared" si="5"/>
        <v>105780.71428571428</v>
      </c>
      <c r="Y89" s="210">
        <f>('Data Input'!X91-'Data Input'!X90)/('Data Input'!$A91-'Data Input'!$A90)</f>
        <v>0</v>
      </c>
      <c r="Z89" s="210">
        <f t="shared" si="4"/>
        <v>105780.71428571428</v>
      </c>
      <c r="AB89" s="212">
        <f>'Data Input'!AB107</f>
        <v>0</v>
      </c>
    </row>
    <row r="90" spans="1:28" x14ac:dyDescent="0.3">
      <c r="A90" s="214">
        <f>'Data Input'!A92</f>
        <v>44810</v>
      </c>
      <c r="B90" s="210">
        <f>('Data Input'!B92-'Data Input'!B91)/('Data Input'!$A92-'Data Input'!$A91)</f>
        <v>16112.857142857143</v>
      </c>
      <c r="C90" s="289">
        <f>('Data Input'!C92-'Data Input'!C91)/('Data Input'!$A92-'Data Input'!$A91)</f>
        <v>0.2857142857142857</v>
      </c>
      <c r="D90" s="210">
        <f>('Data Input'!D92-'Data Input'!D91)/('Data Input'!$A92-'Data Input'!$A91)</f>
        <v>5540</v>
      </c>
      <c r="E90" s="289">
        <f>('Data Input'!E92-'Data Input'!E91)/('Data Input'!$A92-'Data Input'!$A91)</f>
        <v>9314.7142857142862</v>
      </c>
      <c r="F90" s="210">
        <f>('Data Input'!F92-'Data Input'!F91)/('Data Input'!$A92-'Data Input'!$A91)</f>
        <v>0</v>
      </c>
      <c r="G90" s="289">
        <f>('Data Input'!G92-'Data Input'!G91)/('Data Input'!$A92-'Data Input'!$A91)</f>
        <v>0</v>
      </c>
      <c r="H90" s="289">
        <f>('Data Input'!H92-'Data Input'!H91)/('Data Input'!$A92-'Data Input'!$A91)</f>
        <v>371.42857142857144</v>
      </c>
      <c r="I90" s="289"/>
      <c r="J90" s="210">
        <f>('Data Input'!J92-'Data Input'!J91)/('Data Input'!$A92-'Data Input'!$A91)</f>
        <v>0</v>
      </c>
      <c r="K90" s="289">
        <f>('Data Input'!K92-'Data Input'!K91)/('Data Input'!$A92-'Data Input'!$A91)</f>
        <v>13043.142857142857</v>
      </c>
      <c r="L90" s="210">
        <f>('Data Input'!L92-'Data Input'!L91)/('Data Input'!$A92-'Data Input'!$A91)</f>
        <v>18978.571428571428</v>
      </c>
      <c r="M90" s="210">
        <f>('Data Input'!M92-'Data Input'!M91)/('Data Input'!$A92-'Data Input'!$A91)</f>
        <v>13174.714285714286</v>
      </c>
      <c r="N90" s="210">
        <f>('Data Input'!N92-'Data Input'!N91)/('Data Input'!$A92-'Data Input'!$A91)</f>
        <v>8160.4285714285716</v>
      </c>
      <c r="O90" s="289">
        <f>('Data Input'!O92-'Data Input'!O91)/('Data Input'!$A92-'Data Input'!$A91)</f>
        <v>5877.1428571428569</v>
      </c>
      <c r="P90" s="210">
        <f>('Data Input'!P92-'Data Input'!P91)/('Data Input'!$A92-'Data Input'!$A91)</f>
        <v>767.14285714285711</v>
      </c>
      <c r="Q90" s="210"/>
      <c r="R90" s="276"/>
      <c r="S90" s="276"/>
      <c r="T90" s="289">
        <v>0</v>
      </c>
      <c r="U90" s="289">
        <f>('Data Input'!U92-'Data Input'!U91)/('Data Input'!$A92-'Data Input'!$A91)</f>
        <v>1565.5714285714287</v>
      </c>
      <c r="V90" s="297"/>
      <c r="W90" s="276"/>
      <c r="X90" s="210">
        <f t="shared" si="5"/>
        <v>91340.428571428565</v>
      </c>
      <c r="Y90" s="210">
        <f>('Data Input'!X92-'Data Input'!X91)/('Data Input'!$A92-'Data Input'!$A91)</f>
        <v>0</v>
      </c>
      <c r="Z90" s="210">
        <f t="shared" si="4"/>
        <v>91340.428571428565</v>
      </c>
      <c r="AB90" s="212">
        <f>'Data Input'!AB108</f>
        <v>0</v>
      </c>
    </row>
    <row r="91" spans="1:28" ht="15.6" customHeight="1" x14ac:dyDescent="0.3">
      <c r="A91" s="214">
        <f>'Data Input'!A93</f>
        <v>44817</v>
      </c>
      <c r="B91" s="210">
        <f>('Data Input'!B93-'Data Input'!B92)/('Data Input'!$A93-'Data Input'!$A92)</f>
        <v>12465.714285714286</v>
      </c>
      <c r="C91" s="289">
        <f>('Data Input'!C93-'Data Input'!C92)/('Data Input'!$A93-'Data Input'!$A92)</f>
        <v>0</v>
      </c>
      <c r="D91" s="210">
        <f>('Data Input'!D93-'Data Input'!D92)/('Data Input'!$A93-'Data Input'!$A92)</f>
        <v>4968.5714285714284</v>
      </c>
      <c r="E91" s="289">
        <f>('Data Input'!E93-'Data Input'!E92)/('Data Input'!$A93-'Data Input'!$A92)</f>
        <v>5501</v>
      </c>
      <c r="F91" s="210">
        <f>('Data Input'!F93-'Data Input'!F92)/('Data Input'!$A93-'Data Input'!$A92)</f>
        <v>0</v>
      </c>
      <c r="G91" s="289">
        <f>('Data Input'!G93-'Data Input'!G92)/('Data Input'!$A93-'Data Input'!$A92)</f>
        <v>0</v>
      </c>
      <c r="H91" s="289">
        <f>('Data Input'!H93-'Data Input'!H92)/('Data Input'!$A93-'Data Input'!$A92)</f>
        <v>350</v>
      </c>
      <c r="I91" s="289"/>
      <c r="J91" s="210">
        <f>('Data Input'!J93-'Data Input'!J92)/('Data Input'!$A93-'Data Input'!$A92)</f>
        <v>0</v>
      </c>
      <c r="K91" s="289">
        <f>('Data Input'!K93-'Data Input'!K92)/('Data Input'!$A93-'Data Input'!$A92)</f>
        <v>20314.428571428572</v>
      </c>
      <c r="L91" s="210">
        <f>('Data Input'!L93-'Data Input'!L92)/('Data Input'!$A93-'Data Input'!$A92)</f>
        <v>18292.857142857141</v>
      </c>
      <c r="M91" s="210">
        <f>('Data Input'!M93-'Data Input'!M92)/('Data Input'!$A93-'Data Input'!$A92)</f>
        <v>11885.571428571429</v>
      </c>
      <c r="N91" s="210">
        <f>('Data Input'!N93-'Data Input'!N92)/('Data Input'!$A93-'Data Input'!$A92)</f>
        <v>7903.5714285714284</v>
      </c>
      <c r="O91" s="289">
        <f>('Data Input'!O93-'Data Input'!O92)/('Data Input'!$A93-'Data Input'!$A92)</f>
        <v>22558.571428571428</v>
      </c>
      <c r="P91" s="210">
        <f>('Data Input'!P93-'Data Input'!P92)/('Data Input'!$A93-'Data Input'!$A92)</f>
        <v>704.28571428571433</v>
      </c>
      <c r="Q91" s="210"/>
      <c r="R91" s="276"/>
      <c r="S91" s="276"/>
      <c r="T91" s="289">
        <f>('Data Input'!T93-'Data Input'!T92)/('Data Input'!$A93-'Data Input'!$A92)</f>
        <v>7137.1428571428569</v>
      </c>
      <c r="U91" s="289">
        <f>('Data Input'!U93-'Data Input'!U92)/('Data Input'!$A93-'Data Input'!$A92)</f>
        <v>1466.4285714285713</v>
      </c>
      <c r="V91" s="297"/>
      <c r="W91" s="276"/>
      <c r="X91" s="210">
        <f t="shared" si="5"/>
        <v>112081.7142857143</v>
      </c>
      <c r="Y91" s="210">
        <f>('Data Input'!X93-'Data Input'!X92)/('Data Input'!$A93-'Data Input'!$A92)</f>
        <v>0</v>
      </c>
      <c r="Z91" s="210">
        <f t="shared" si="4"/>
        <v>112081.7142857143</v>
      </c>
      <c r="AB91" s="212"/>
    </row>
    <row r="92" spans="1:28" x14ac:dyDescent="0.3">
      <c r="A92" s="214">
        <f>'Data Input'!A94</f>
        <v>44824</v>
      </c>
      <c r="B92" s="210">
        <f>('Data Input'!B94-'Data Input'!B93)/('Data Input'!$A94-'Data Input'!$A93)</f>
        <v>11434.285714285714</v>
      </c>
      <c r="C92" s="289">
        <f>('Data Input'!C94-'Data Input'!C93)/('Data Input'!$A94-'Data Input'!$A93)</f>
        <v>0</v>
      </c>
      <c r="D92" s="210">
        <f>('Data Input'!D94-'Data Input'!D93)/('Data Input'!$A94-'Data Input'!$A93)</f>
        <v>4670</v>
      </c>
      <c r="E92" s="289">
        <f>('Data Input'!E94-'Data Input'!E93)/('Data Input'!$A94-'Data Input'!$A93)</f>
        <v>5817.5714285714284</v>
      </c>
      <c r="F92" s="210">
        <f>('Data Input'!F94-'Data Input'!F93)/('Data Input'!$A94-'Data Input'!$A93)</f>
        <v>0</v>
      </c>
      <c r="G92" s="289">
        <f>('Data Input'!G94-'Data Input'!G93)/('Data Input'!$A94-'Data Input'!$A93)</f>
        <v>0</v>
      </c>
      <c r="H92" s="289">
        <f>('Data Input'!H94-'Data Input'!H93)/('Data Input'!$A94-'Data Input'!$A93)</f>
        <v>407.14285714285717</v>
      </c>
      <c r="I92" s="289"/>
      <c r="J92" s="210">
        <f>('Data Input'!J94-'Data Input'!J93)/('Data Input'!$A94-'Data Input'!$A93)</f>
        <v>0</v>
      </c>
      <c r="K92" s="289">
        <f>('Data Input'!K94-'Data Input'!K93)/('Data Input'!$A94-'Data Input'!$A93)</f>
        <v>4515.4285714285716</v>
      </c>
      <c r="L92" s="210">
        <f>('Data Input'!L94-'Data Input'!L93)/('Data Input'!$A94-'Data Input'!$A93)</f>
        <v>2625.7142857142858</v>
      </c>
      <c r="M92" s="210">
        <f>('Data Input'!M94-'Data Input'!M93)/('Data Input'!$A94-'Data Input'!$A93)</f>
        <v>14376.142857142857</v>
      </c>
      <c r="N92" s="210">
        <f>('Data Input'!N94-'Data Input'!N93)/('Data Input'!$A94-'Data Input'!$A93)</f>
        <v>8095.1428571428569</v>
      </c>
      <c r="O92" s="289">
        <f>('Data Input'!O94-'Data Input'!O93)/('Data Input'!$A94-'Data Input'!$A93)</f>
        <v>23425.714285714286</v>
      </c>
      <c r="P92" s="210">
        <f>('Data Input'!P94-'Data Input'!P93)/('Data Input'!$A94-'Data Input'!$A93)</f>
        <v>722.85714285714289</v>
      </c>
      <c r="Q92" s="210"/>
      <c r="R92" s="276"/>
      <c r="S92" s="276"/>
      <c r="T92" s="289">
        <f>('Data Input'!T94-'Data Input'!T93)/('Data Input'!$A94-'Data Input'!$A93)</f>
        <v>4818.5714285714284</v>
      </c>
      <c r="U92" s="289">
        <f>('Data Input'!U94-'Data Input'!U93)/('Data Input'!$A94-'Data Input'!$A93)</f>
        <v>1506.2857142857142</v>
      </c>
      <c r="V92" s="297"/>
      <c r="W92" s="276"/>
      <c r="X92" s="210">
        <f t="shared" si="5"/>
        <v>80908.571428571435</v>
      </c>
      <c r="Y92" s="210">
        <f>('Data Input'!X94-'Data Input'!X93)/('Data Input'!$A94-'Data Input'!$A93)</f>
        <v>0</v>
      </c>
      <c r="Z92" s="210">
        <f t="shared" si="4"/>
        <v>80908.571428571435</v>
      </c>
      <c r="AB92" s="212"/>
    </row>
    <row r="93" spans="1:28" x14ac:dyDescent="0.3">
      <c r="A93" s="214">
        <f>'Data Input'!A95</f>
        <v>44831</v>
      </c>
      <c r="B93" s="210">
        <f>('Data Input'!B95-'Data Input'!B94)/('Data Input'!$A95-'Data Input'!$A94)</f>
        <v>11158.571428571429</v>
      </c>
      <c r="C93" s="289">
        <f>('Data Input'!C95-'Data Input'!C94)/('Data Input'!$A95-'Data Input'!$A94)</f>
        <v>0</v>
      </c>
      <c r="D93" s="210">
        <f>('Data Input'!D95-'Data Input'!D94)/('Data Input'!$A95-'Data Input'!$A94)</f>
        <v>4215.5714285714284</v>
      </c>
      <c r="E93" s="289">
        <f>('Data Input'!E95-'Data Input'!E94)/('Data Input'!$A95-'Data Input'!$A94)</f>
        <v>5259.4285714285716</v>
      </c>
      <c r="F93" s="210">
        <f>('Data Input'!F95-'Data Input'!F94)/('Data Input'!$A95-'Data Input'!$A94)</f>
        <v>0</v>
      </c>
      <c r="G93" s="289">
        <f>('Data Input'!G95-'Data Input'!G94)/('Data Input'!$A95-'Data Input'!$A94)</f>
        <v>0</v>
      </c>
      <c r="H93" s="289">
        <f>('Data Input'!H95-'Data Input'!H94)/('Data Input'!$A95-'Data Input'!$A94)</f>
        <v>401.42857142857144</v>
      </c>
      <c r="I93" s="289"/>
      <c r="J93" s="210">
        <f>('Data Input'!J95-'Data Input'!J94)/('Data Input'!$A95-'Data Input'!$A94)</f>
        <v>0</v>
      </c>
      <c r="K93" s="289">
        <f>('Data Input'!K95-'Data Input'!K94)/('Data Input'!$A95-'Data Input'!$A94)</f>
        <v>17627</v>
      </c>
      <c r="L93" s="210">
        <f>('Data Input'!L95-'Data Input'!L94)/('Data Input'!$A95-'Data Input'!$A94)</f>
        <v>-771.42857142857144</v>
      </c>
      <c r="M93" s="210">
        <f>('Data Input'!M95-'Data Input'!M94)/('Data Input'!$A95-'Data Input'!$A94)</f>
        <v>13578.285714285714</v>
      </c>
      <c r="N93" s="210">
        <f>('Data Input'!N95-'Data Input'!N94)/('Data Input'!$A95-'Data Input'!$A94)</f>
        <v>8300.8571428571431</v>
      </c>
      <c r="O93" s="289">
        <f>('Data Input'!O95-'Data Input'!O94)/('Data Input'!$A95-'Data Input'!$A94)</f>
        <v>24275.714285714286</v>
      </c>
      <c r="P93" s="210">
        <f>('Data Input'!P95-'Data Input'!P94)/('Data Input'!$A95-'Data Input'!$A94)</f>
        <v>731.42857142857144</v>
      </c>
      <c r="Q93" s="210"/>
      <c r="R93" s="276"/>
      <c r="S93" s="276"/>
      <c r="T93" s="289">
        <f>('Data Input'!T95-'Data Input'!T94)/('Data Input'!$A95-'Data Input'!$A94)</f>
        <v>5142.1428571428569</v>
      </c>
      <c r="U93" s="289">
        <f>('Data Input'!U95-'Data Input'!U94)/('Data Input'!$A95-'Data Input'!$A94)</f>
        <v>1551.2857142857142</v>
      </c>
      <c r="V93" s="297"/>
      <c r="W93" s="276"/>
      <c r="X93" s="210">
        <f t="shared" si="5"/>
        <v>89919</v>
      </c>
      <c r="Y93" s="210">
        <f>('Data Input'!X95-'Data Input'!X94)/('Data Input'!$A95-'Data Input'!$A94)</f>
        <v>0</v>
      </c>
      <c r="Z93" s="210">
        <f t="shared" si="4"/>
        <v>89919</v>
      </c>
      <c r="AB93" s="212"/>
    </row>
    <row r="94" spans="1:28" x14ac:dyDescent="0.3">
      <c r="A94" s="214">
        <f>'Data Input'!A96</f>
        <v>44838</v>
      </c>
      <c r="B94" s="210">
        <f>('Data Input'!B96-'Data Input'!B95)/('Data Input'!$A96-'Data Input'!$A95)</f>
        <v>10681.428571428571</v>
      </c>
      <c r="C94" s="289">
        <f>('Data Input'!C96-'Data Input'!C95)/('Data Input'!$A96-'Data Input'!$A95)</f>
        <v>0</v>
      </c>
      <c r="D94" s="210">
        <f>('Data Input'!D96-'Data Input'!D95)/('Data Input'!$A96-'Data Input'!$A95)</f>
        <v>2914.4285714285716</v>
      </c>
      <c r="E94" s="289">
        <f>('Data Input'!E96-'Data Input'!E95)/('Data Input'!$A96-'Data Input'!$A95)</f>
        <v>15014.285714285714</v>
      </c>
      <c r="F94" s="210">
        <f>('Data Input'!F96-'Data Input'!F95)/('Data Input'!$A96-'Data Input'!$A95)</f>
        <v>0</v>
      </c>
      <c r="G94" s="289">
        <f>('Data Input'!G96-'Data Input'!G95)/('Data Input'!$A96-'Data Input'!$A95)</f>
        <v>0</v>
      </c>
      <c r="H94" s="289">
        <f>('Data Input'!H96-'Data Input'!H95)/('Data Input'!$A96-'Data Input'!$A95)</f>
        <v>434.28571428571428</v>
      </c>
      <c r="I94" s="289"/>
      <c r="J94" s="210">
        <f>('Data Input'!J96-'Data Input'!J95)/('Data Input'!$A96-'Data Input'!$A95)</f>
        <v>0</v>
      </c>
      <c r="K94" s="289">
        <f>('Data Input'!K96-'Data Input'!K95)/('Data Input'!$A96-'Data Input'!$A95)</f>
        <v>6436.5714285714284</v>
      </c>
      <c r="L94" s="210">
        <f>('Data Input'!L96-'Data Input'!L95)/('Data Input'!$A96-'Data Input'!$A95)</f>
        <v>13455.714285714286</v>
      </c>
      <c r="M94" s="210">
        <f>('Data Input'!M96-'Data Input'!M95)/('Data Input'!$A96-'Data Input'!$A95)</f>
        <v>13348</v>
      </c>
      <c r="N94" s="210">
        <f>('Data Input'!N96-'Data Input'!N95)/('Data Input'!$A96-'Data Input'!$A95)</f>
        <v>8108.1428571428569</v>
      </c>
      <c r="O94" s="289">
        <f>('Data Input'!O96-'Data Input'!O95)/('Data Input'!$A96-'Data Input'!$A95)</f>
        <v>20134.285714285714</v>
      </c>
      <c r="P94" s="210">
        <f>('Data Input'!P96-'Data Input'!P95)/('Data Input'!$A96-'Data Input'!$A95)</f>
        <v>704.28571428571433</v>
      </c>
      <c r="Q94" s="210"/>
      <c r="R94" s="276"/>
      <c r="S94" s="276"/>
      <c r="T94" s="289">
        <f>('Data Input'!T96-'Data Input'!T95)/('Data Input'!$A96-'Data Input'!$A95)</f>
        <v>6275</v>
      </c>
      <c r="U94" s="289">
        <f>('Data Input'!U96-'Data Input'!U95)/('Data Input'!$A96-'Data Input'!$A95)</f>
        <v>1482.2857142857142</v>
      </c>
      <c r="V94" s="297"/>
      <c r="W94" s="276"/>
      <c r="X94" s="210">
        <f t="shared" si="5"/>
        <v>97506.428571428565</v>
      </c>
      <c r="Y94" s="210">
        <f>('Data Input'!X96-'Data Input'!X95)/('Data Input'!$A96-'Data Input'!$A95)</f>
        <v>0</v>
      </c>
      <c r="Z94" s="210">
        <f t="shared" si="4"/>
        <v>97506.428571428565</v>
      </c>
      <c r="AB94" s="212"/>
    </row>
    <row r="95" spans="1:28" x14ac:dyDescent="0.3">
      <c r="A95" s="214">
        <f>'Data Input'!A97</f>
        <v>44845</v>
      </c>
      <c r="B95" s="210">
        <f>('Data Input'!B97-'Data Input'!B96)/('Data Input'!$A97-'Data Input'!$A96)</f>
        <v>10497.142857142857</v>
      </c>
      <c r="C95" s="289">
        <f>('Data Input'!C97-'Data Input'!C96)/('Data Input'!$A97-'Data Input'!$A96)</f>
        <v>0</v>
      </c>
      <c r="D95" s="210">
        <f>('Data Input'!D97-'Data Input'!D96)/('Data Input'!$A97-'Data Input'!$A96)</f>
        <v>2710.8571428571427</v>
      </c>
      <c r="E95" s="289">
        <f>('Data Input'!E97-'Data Input'!E96)/('Data Input'!$A97-'Data Input'!$A96)</f>
        <v>585.85714285714289</v>
      </c>
      <c r="F95" s="210">
        <f>('Data Input'!F97-'Data Input'!F96)/('Data Input'!$A97-'Data Input'!$A96)</f>
        <v>0</v>
      </c>
      <c r="G95" s="289">
        <f>('Data Input'!G97-'Data Input'!G96)/('Data Input'!$A97-'Data Input'!$A96)</f>
        <v>0</v>
      </c>
      <c r="H95" s="289">
        <f>('Data Input'!H97-'Data Input'!H96)/('Data Input'!$A97-'Data Input'!$A96)</f>
        <v>177.57142857142858</v>
      </c>
      <c r="I95" s="289"/>
      <c r="J95" s="210">
        <f>('Data Input'!J97-'Data Input'!J96)/('Data Input'!$A97-'Data Input'!$A96)</f>
        <v>0</v>
      </c>
      <c r="K95" s="289">
        <f>('Data Input'!K97-'Data Input'!K96)/('Data Input'!$A97-'Data Input'!$A96)</f>
        <v>5795.4285714285716</v>
      </c>
      <c r="L95" s="210">
        <f>('Data Input'!L97-'Data Input'!L96)/('Data Input'!$A97-'Data Input'!$A96)</f>
        <v>1742.8571428571429</v>
      </c>
      <c r="M95" s="210">
        <f>('Data Input'!M97-'Data Input'!M96)/('Data Input'!$A97-'Data Input'!$A96)</f>
        <v>13624.428571428571</v>
      </c>
      <c r="N95" s="210">
        <f>('Data Input'!N97-'Data Input'!N96)/('Data Input'!$A97-'Data Input'!$A96)</f>
        <v>8054.4285714285716</v>
      </c>
      <c r="O95" s="289">
        <f>('Data Input'!O97-'Data Input'!O96)/('Data Input'!$A97-'Data Input'!$A96)</f>
        <v>27425.428571428572</v>
      </c>
      <c r="P95" s="210">
        <f>('Data Input'!P97-'Data Input'!P96)/('Data Input'!$A97-'Data Input'!$A96)</f>
        <v>731.71428571428567</v>
      </c>
      <c r="Q95" s="210"/>
      <c r="R95" s="276"/>
      <c r="S95" s="276"/>
      <c r="T95" s="289">
        <f>('Data Input'!T97-'Data Input'!T96)/('Data Input'!$A97-'Data Input'!$A96)</f>
        <v>5190.7142857142853</v>
      </c>
      <c r="U95" s="289">
        <f>('Data Input'!U97-'Data Input'!U96)/('Data Input'!$A97-'Data Input'!$A96)</f>
        <v>1124.1428571428571</v>
      </c>
      <c r="V95" s="297"/>
      <c r="W95" s="276"/>
      <c r="X95" s="210">
        <f t="shared" si="5"/>
        <v>76536.42857142858</v>
      </c>
      <c r="Y95" s="210">
        <f>('Data Input'!X97-'Data Input'!X96)/('Data Input'!$A97-'Data Input'!$A96)</f>
        <v>0</v>
      </c>
      <c r="Z95" s="210">
        <f t="shared" si="4"/>
        <v>76536.42857142858</v>
      </c>
      <c r="AB95" s="212"/>
    </row>
    <row r="96" spans="1:28" x14ac:dyDescent="0.3">
      <c r="A96" s="214">
        <f>'Data Input'!A98</f>
        <v>44852</v>
      </c>
      <c r="B96" s="210">
        <f>('Data Input'!B98-'Data Input'!B97)/('Data Input'!$A98-'Data Input'!$A97)</f>
        <v>10274.285714285714</v>
      </c>
      <c r="C96" s="289">
        <f>('Data Input'!C98-'Data Input'!C97)/('Data Input'!$A98-'Data Input'!$A97)</f>
        <v>0</v>
      </c>
      <c r="D96" s="210">
        <f>('Data Input'!D98-'Data Input'!D97)/('Data Input'!$A98-'Data Input'!$A97)</f>
        <v>2780.5714285714284</v>
      </c>
      <c r="E96" s="289">
        <f>('Data Input'!E98-'Data Input'!E97)/('Data Input'!$A98-'Data Input'!$A97)</f>
        <v>-1016</v>
      </c>
      <c r="F96" s="210">
        <f>('Data Input'!F98-'Data Input'!F97)/('Data Input'!$A98-'Data Input'!$A97)</f>
        <v>0</v>
      </c>
      <c r="G96" s="289">
        <f>('Data Input'!G98-'Data Input'!G97)/('Data Input'!$A98-'Data Input'!$A97)</f>
        <v>0</v>
      </c>
      <c r="H96" s="289">
        <f>('Data Input'!H98-'Data Input'!H97)/('Data Input'!$A98-'Data Input'!$A97)</f>
        <v>1562.4285714285713</v>
      </c>
      <c r="I96" s="289"/>
      <c r="J96" s="210">
        <f>('Data Input'!J98-'Data Input'!J97)/('Data Input'!$A98-'Data Input'!$A97)</f>
        <v>0</v>
      </c>
      <c r="K96" s="289">
        <f>('Data Input'!K98-'Data Input'!K97)/('Data Input'!$A98-'Data Input'!$A97)</f>
        <v>14494.142857142857</v>
      </c>
      <c r="L96" s="210">
        <f>('Data Input'!L98-'Data Input'!L97)/('Data Input'!$A98-'Data Input'!$A97)</f>
        <v>-1389357.142857143</v>
      </c>
      <c r="M96" s="210">
        <f>('Data Input'!M98-'Data Input'!M97)/('Data Input'!$A98-'Data Input'!$A97)</f>
        <v>4228</v>
      </c>
      <c r="N96" s="210">
        <f>('Data Input'!N98-'Data Input'!N97)/('Data Input'!$A98-'Data Input'!$A97)</f>
        <v>7876.7142857142853</v>
      </c>
      <c r="O96" s="289">
        <f>('Data Input'!O98-'Data Input'!O97)/('Data Input'!$A98-'Data Input'!$A97)</f>
        <v>13043.142857142857</v>
      </c>
      <c r="P96" s="210">
        <f>('Data Input'!P98-'Data Input'!P97)/('Data Input'!$A98-'Data Input'!$A97)</f>
        <v>763.71428571428567</v>
      </c>
      <c r="Q96" s="210"/>
      <c r="R96" s="276"/>
      <c r="S96" s="276"/>
      <c r="T96" s="289">
        <f>('Data Input'!T98-'Data Input'!T97)/('Data Input'!$A98-'Data Input'!$A97)</f>
        <v>4993.5714285714284</v>
      </c>
      <c r="U96" s="289">
        <f>('Data Input'!U98-'Data Input'!U97)/('Data Input'!$A98-'Data Input'!$A97)</f>
        <v>1833.5714285714287</v>
      </c>
      <c r="V96" s="297"/>
      <c r="W96" s="276"/>
      <c r="X96" s="210">
        <f t="shared" si="5"/>
        <v>-1330356.5714285714</v>
      </c>
      <c r="Y96" s="210">
        <f>('Data Input'!X98-'Data Input'!X97)/('Data Input'!$A98-'Data Input'!$A97)</f>
        <v>0</v>
      </c>
      <c r="Z96" s="210">
        <f t="shared" si="4"/>
        <v>-1330356.5714285714</v>
      </c>
      <c r="AB96" s="212"/>
    </row>
    <row r="97" spans="1:28" x14ac:dyDescent="0.3">
      <c r="A97" s="214">
        <f>'Data Input'!A99</f>
        <v>44859</v>
      </c>
      <c r="B97" s="210">
        <f>('Data Input'!B99-'Data Input'!B98)/('Data Input'!$A99-'Data Input'!$A98)</f>
        <v>10158.142857142857</v>
      </c>
      <c r="C97" s="289">
        <f>('Data Input'!C99-'Data Input'!C98)/('Data Input'!$A99-'Data Input'!$A98)</f>
        <v>0</v>
      </c>
      <c r="D97" s="210">
        <f>('Data Input'!D99-'Data Input'!D98)/('Data Input'!$A99-'Data Input'!$A98)</f>
        <v>808.57142857142856</v>
      </c>
      <c r="E97" s="289">
        <f>('Data Input'!E99-'Data Input'!E98)/('Data Input'!$A99-'Data Input'!$A98)</f>
        <v>4484.4285714285716</v>
      </c>
      <c r="F97" s="210">
        <f>('Data Input'!F99-'Data Input'!F98)/('Data Input'!$A99-'Data Input'!$A98)</f>
        <v>0</v>
      </c>
      <c r="G97" s="289">
        <f>('Data Input'!G99-'Data Input'!G98)/('Data Input'!$A99-'Data Input'!$A98)</f>
        <v>0</v>
      </c>
      <c r="H97" s="289">
        <f>('Data Input'!H99-'Data Input'!H98)/('Data Input'!$A99-'Data Input'!$A98)</f>
        <v>491.42857142857144</v>
      </c>
      <c r="I97" s="289"/>
      <c r="J97" s="210">
        <f>('Data Input'!J99-'Data Input'!J98)/('Data Input'!$A99-'Data Input'!$A98)</f>
        <v>0</v>
      </c>
      <c r="K97" s="289">
        <f>('Data Input'!K99-'Data Input'!K98)/('Data Input'!$A99-'Data Input'!$A98)</f>
        <v>7143.8571428571431</v>
      </c>
      <c r="L97" s="210">
        <f>('Data Input'!L99-'Data Input'!L98)/('Data Input'!$A99-'Data Input'!$A98)</f>
        <v>18598.571428571428</v>
      </c>
      <c r="M97" s="210">
        <f>('Data Input'!M99-'Data Input'!M98)/('Data Input'!$A99-'Data Input'!$A98)</f>
        <v>0</v>
      </c>
      <c r="N97" s="210">
        <f>('Data Input'!N99-'Data Input'!N98)/('Data Input'!$A99-'Data Input'!$A98)</f>
        <v>8047.5714285714284</v>
      </c>
      <c r="O97" s="289">
        <f>('Data Input'!O99-'Data Input'!O98)/('Data Input'!$A99-'Data Input'!$A98)</f>
        <v>20281.428571428572</v>
      </c>
      <c r="P97" s="210">
        <f>('Data Input'!P99-'Data Input'!P98)/('Data Input'!$A99-'Data Input'!$A98)</f>
        <v>842.57142857142856</v>
      </c>
      <c r="Q97" s="210"/>
      <c r="R97" s="276"/>
      <c r="S97" s="276"/>
      <c r="T97" s="289">
        <f>('Data Input'!T99-'Data Input'!T98)/('Data Input'!$A99-'Data Input'!$A98)</f>
        <v>4858.5714285714284</v>
      </c>
      <c r="U97" s="289">
        <f>('Data Input'!U99-'Data Input'!U98)/('Data Input'!$A99-'Data Input'!$A98)</f>
        <v>1486</v>
      </c>
      <c r="V97" s="297"/>
      <c r="W97" s="276"/>
      <c r="X97" s="210">
        <f t="shared" si="5"/>
        <v>75715.14285714287</v>
      </c>
      <c r="Y97" s="210">
        <v>0</v>
      </c>
      <c r="Z97" s="210">
        <f t="shared" si="4"/>
        <v>75715.14285714287</v>
      </c>
      <c r="AB97" s="212"/>
    </row>
    <row r="98" spans="1:28" x14ac:dyDescent="0.3">
      <c r="A98" s="214">
        <f>'Data Input'!A100</f>
        <v>44866</v>
      </c>
      <c r="B98" s="210">
        <f>('Data Input'!B100-'Data Input'!B99)/('Data Input'!$A100-'Data Input'!$A99)</f>
        <v>10182.857142857143</v>
      </c>
      <c r="C98" s="289">
        <f>('Data Input'!C100-'Data Input'!C99)/('Data Input'!$A100-'Data Input'!$A99)</f>
        <v>0</v>
      </c>
      <c r="D98" s="210">
        <f>('Data Input'!D100-'Data Input'!D99)/('Data Input'!$A100-'Data Input'!$A99)</f>
        <v>1681.4285714285713</v>
      </c>
      <c r="E98" s="289">
        <f>('Data Input'!E100-'Data Input'!E99)/('Data Input'!$A100-'Data Input'!$A99)</f>
        <v>4511.8571428571431</v>
      </c>
      <c r="F98" s="210">
        <f>('Data Input'!F100-'Data Input'!F99)/('Data Input'!$A100-'Data Input'!$A99)</f>
        <v>0</v>
      </c>
      <c r="G98" s="289">
        <f>('Data Input'!G100-'Data Input'!G99)/('Data Input'!$A100-'Data Input'!$A99)</f>
        <v>0</v>
      </c>
      <c r="H98" s="289">
        <f>('Data Input'!H100-'Data Input'!H99)/('Data Input'!$A100-'Data Input'!$A99)</f>
        <v>797.14285714285711</v>
      </c>
      <c r="I98" s="289"/>
      <c r="J98" s="210">
        <f>('Data Input'!J100-'Data Input'!J99)/('Data Input'!$A100-'Data Input'!$A99)</f>
        <v>0</v>
      </c>
      <c r="K98" s="289">
        <f>('Data Input'!K100-'Data Input'!K99)/('Data Input'!$A100-'Data Input'!$A99)</f>
        <v>12338.714285714286</v>
      </c>
      <c r="L98" s="210">
        <f>('Data Input'!L100-'Data Input'!L99)/('Data Input'!$A100-'Data Input'!$A99)</f>
        <v>18168.571428571428</v>
      </c>
      <c r="M98" s="210">
        <f>('Data Input'!M100-'Data Input'!M99)/('Data Input'!$A100-'Data Input'!$A99)</f>
        <v>0</v>
      </c>
      <c r="N98" s="210">
        <f>('Data Input'!N100-'Data Input'!N99)/('Data Input'!$A100-'Data Input'!$A99)</f>
        <v>8073.4285714285716</v>
      </c>
      <c r="O98" s="289">
        <f>('Data Input'!O100-'Data Input'!O99)/('Data Input'!$A100-'Data Input'!$A99)</f>
        <v>11782.857142857143</v>
      </c>
      <c r="P98" s="210">
        <f>('Data Input'!P100-'Data Input'!P99)/('Data Input'!$A100-'Data Input'!$A99)</f>
        <v>426.28571428571428</v>
      </c>
      <c r="Q98" s="210"/>
      <c r="R98" s="276"/>
      <c r="S98" s="276"/>
      <c r="T98" s="289">
        <f>('Data Input'!T100-'Data Input'!T99)/('Data Input'!$A100-'Data Input'!$A99)</f>
        <v>4850</v>
      </c>
      <c r="U98" s="289">
        <f>('Data Input'!U100-'Data Input'!U99)/('Data Input'!$A100-'Data Input'!$A99)</f>
        <v>1509.1428571428571</v>
      </c>
      <c r="V98" s="297"/>
      <c r="W98" s="276"/>
      <c r="X98" s="210">
        <f t="shared" si="5"/>
        <v>72813.142857142855</v>
      </c>
      <c r="Y98" s="210">
        <v>0</v>
      </c>
      <c r="Z98" s="210">
        <f t="shared" ref="Z98:Z103" si="6">X98-Y98</f>
        <v>72813.142857142855</v>
      </c>
      <c r="AB98" s="212"/>
    </row>
    <row r="99" spans="1:28" x14ac:dyDescent="0.3">
      <c r="A99" s="214">
        <f>'Data Input'!A101</f>
        <v>44873</v>
      </c>
      <c r="B99" s="210">
        <f>('Data Input'!B101-'Data Input'!B100)/('Data Input'!$A101-'Data Input'!$A100)</f>
        <v>10530.857142857143</v>
      </c>
      <c r="C99" s="289">
        <f>('Data Input'!C101-'Data Input'!C100)/('Data Input'!$A101-'Data Input'!$A100)</f>
        <v>0</v>
      </c>
      <c r="D99" s="210">
        <f>('Data Input'!D101-'Data Input'!D100)/('Data Input'!$A101-'Data Input'!$A100)</f>
        <v>1582.8571428571429</v>
      </c>
      <c r="E99" s="289">
        <f>('Data Input'!E101-'Data Input'!E100)/('Data Input'!$A101-'Data Input'!$A100)</f>
        <v>4257.7142857142853</v>
      </c>
      <c r="F99" s="210">
        <f>('Data Input'!F101-'Data Input'!F100)/('Data Input'!$A101-'Data Input'!$A100)</f>
        <v>0</v>
      </c>
      <c r="G99" s="289">
        <f>('Data Input'!G101-'Data Input'!G100)/('Data Input'!$A101-'Data Input'!$A100)</f>
        <v>0</v>
      </c>
      <c r="H99" s="289">
        <f>('Data Input'!H101-'Data Input'!H100)/('Data Input'!$A101-'Data Input'!$A100)</f>
        <v>775.71428571428567</v>
      </c>
      <c r="I99" s="289"/>
      <c r="J99" s="210">
        <f>('Data Input'!J101-'Data Input'!J100)/('Data Input'!$A101-'Data Input'!$A100)</f>
        <v>0</v>
      </c>
      <c r="K99" s="289">
        <f>('Data Input'!K101-'Data Input'!K100)/('Data Input'!$A101-'Data Input'!$A100)</f>
        <v>10253.142857142857</v>
      </c>
      <c r="L99" s="210">
        <f>('Data Input'!L101-'Data Input'!L100)/('Data Input'!$A101-'Data Input'!$A100)</f>
        <v>17432.857142857141</v>
      </c>
      <c r="M99" s="210">
        <f>('Data Input'!M101-'Data Input'!M100)/('Data Input'!$A101-'Data Input'!$A100)</f>
        <v>5752.8571428571431</v>
      </c>
      <c r="N99" s="210">
        <f>('Data Input'!N101-'Data Input'!N100)/('Data Input'!$A101-'Data Input'!$A100)</f>
        <v>8055.5714285714284</v>
      </c>
      <c r="O99" s="289">
        <f>('Data Input'!O101-'Data Input'!O100)/('Data Input'!$A101-'Data Input'!$A100)</f>
        <v>18527.142857142859</v>
      </c>
      <c r="P99" s="210">
        <f>('Data Input'!P101-'Data Input'!P100)/('Data Input'!$A101-'Data Input'!$A100)</f>
        <v>672.85714285714289</v>
      </c>
      <c r="Q99" s="210"/>
      <c r="R99" s="276"/>
      <c r="S99" s="276"/>
      <c r="T99" s="289">
        <f>('Data Input'!T101-'Data Input'!T100)/('Data Input'!$A101-'Data Input'!$A100)</f>
        <v>4558.5714285714284</v>
      </c>
      <c r="U99" s="289">
        <f>('Data Input'!U101-'Data Input'!U100)/('Data Input'!$A101-'Data Input'!$A100)</f>
        <v>1437.8571428571429</v>
      </c>
      <c r="V99" s="297"/>
      <c r="W99" s="276"/>
      <c r="X99" s="210">
        <f t="shared" si="5"/>
        <v>82400.14285714287</v>
      </c>
      <c r="Y99" s="210">
        <f>('Data Input'!X101-'Data Input'!X100)/('Data Input'!$A101-'Data Input'!$A100)</f>
        <v>0</v>
      </c>
      <c r="Z99" s="210">
        <f t="shared" si="6"/>
        <v>82400.14285714287</v>
      </c>
      <c r="AB99" s="212"/>
    </row>
    <row r="100" spans="1:28" x14ac:dyDescent="0.3">
      <c r="A100" s="214">
        <f>'Data Input'!A102</f>
        <v>44880</v>
      </c>
      <c r="B100" s="210">
        <f>('Data Input'!B102-'Data Input'!B101)/('Data Input'!$A102-'Data Input'!$A101)</f>
        <v>10513.571428571429</v>
      </c>
      <c r="C100" s="289">
        <f>('Data Input'!C102-'Data Input'!C101)/('Data Input'!$A102-'Data Input'!$A101)</f>
        <v>18916.857142857141</v>
      </c>
      <c r="D100" s="210">
        <f>('Data Input'!D102-'Data Input'!D101)/('Data Input'!$A102-'Data Input'!$A101)</f>
        <v>1557.1428571428571</v>
      </c>
      <c r="E100" s="289">
        <f>('Data Input'!E102-'Data Input'!E101)/('Data Input'!$A102-'Data Input'!$A101)</f>
        <v>4219</v>
      </c>
      <c r="F100" s="210">
        <f>('Data Input'!F102-'Data Input'!F101)/('Data Input'!$A102-'Data Input'!$A101)</f>
        <v>0</v>
      </c>
      <c r="G100" s="289">
        <f>('Data Input'!G102-'Data Input'!G101)/('Data Input'!$A102-'Data Input'!$A101)</f>
        <v>0</v>
      </c>
      <c r="H100" s="289">
        <f>('Data Input'!H102-'Data Input'!H101)/('Data Input'!$A102-'Data Input'!$A101)</f>
        <v>768.57142857142856</v>
      </c>
      <c r="I100" s="289"/>
      <c r="J100" s="210">
        <f>('Data Input'!J102-'Data Input'!J101)/('Data Input'!$A102-'Data Input'!$A101)</f>
        <v>0</v>
      </c>
      <c r="K100" s="289">
        <f>('Data Input'!K102-'Data Input'!K101)/('Data Input'!$A102-'Data Input'!$A101)</f>
        <v>16678.428571428572</v>
      </c>
      <c r="L100" s="210">
        <f>('Data Input'!L102-'Data Input'!L101)/('Data Input'!$A102-'Data Input'!$A101)</f>
        <v>17151.428571428572</v>
      </c>
      <c r="M100" s="210">
        <f>('Data Input'!M102-'Data Input'!M101)/('Data Input'!$A102-'Data Input'!$A101)</f>
        <v>0</v>
      </c>
      <c r="N100" s="210">
        <f>('Data Input'!N102-'Data Input'!N101)/('Data Input'!$A102-'Data Input'!$A101)</f>
        <v>8142.2857142857147</v>
      </c>
      <c r="O100" s="289">
        <f>('Data Input'!O102-'Data Input'!O101)/('Data Input'!$A102-'Data Input'!$A101)</f>
        <v>22342.857142857141</v>
      </c>
      <c r="P100" s="210">
        <f>('Data Input'!P102-'Data Input'!P101)/('Data Input'!$A102-'Data Input'!$A101)</f>
        <v>684.28571428571433</v>
      </c>
      <c r="Q100" s="210"/>
      <c r="R100" s="276"/>
      <c r="S100" s="276"/>
      <c r="T100" s="289">
        <f>('Data Input'!T102-'Data Input'!T101)/('Data Input'!$A102-'Data Input'!$A101)</f>
        <v>4355.7142857142853</v>
      </c>
      <c r="U100" s="289">
        <f>('Data Input'!U102-'Data Input'!U101)/('Data Input'!$A102-'Data Input'!$A101)</f>
        <v>1459.1428571428571</v>
      </c>
      <c r="V100" s="297"/>
      <c r="W100" s="276"/>
      <c r="X100" s="210">
        <f t="shared" si="5"/>
        <v>105330.14285714286</v>
      </c>
      <c r="Y100" s="210">
        <f>('Data Input'!X102-'Data Input'!X101)/('Data Input'!$A102-'Data Input'!$A101)</f>
        <v>0</v>
      </c>
      <c r="Z100" s="210">
        <f t="shared" si="6"/>
        <v>105330.14285714286</v>
      </c>
      <c r="AB100" s="212"/>
    </row>
    <row r="101" spans="1:28" x14ac:dyDescent="0.3">
      <c r="A101" s="214">
        <f>'Data Input'!A103</f>
        <v>44887</v>
      </c>
      <c r="B101" s="210">
        <f>('Data Input'!B103-'Data Input'!B102)/('Data Input'!$A103-'Data Input'!$A102)</f>
        <v>10162.428571428571</v>
      </c>
      <c r="C101" s="289">
        <f>('Data Input'!C103-'Data Input'!C102)/('Data Input'!$A103-'Data Input'!$A102)</f>
        <v>0</v>
      </c>
      <c r="D101" s="210">
        <f>('Data Input'!D103-'Data Input'!D102)/('Data Input'!$A103-'Data Input'!$A102)</f>
        <v>1296.2857142857142</v>
      </c>
      <c r="E101" s="289">
        <f>('Data Input'!E103-'Data Input'!E102)/('Data Input'!$A103-'Data Input'!$A102)</f>
        <v>4300.5714285714284</v>
      </c>
      <c r="F101" s="210">
        <f>('Data Input'!F103-'Data Input'!F102)/('Data Input'!$A103-'Data Input'!$A102)</f>
        <v>0</v>
      </c>
      <c r="G101" s="289">
        <f>('Data Input'!G103-'Data Input'!G102)/('Data Input'!$A103-'Data Input'!$A102)</f>
        <v>0</v>
      </c>
      <c r="H101" s="289">
        <f>('Data Input'!H103-'Data Input'!H102)/('Data Input'!$A103-'Data Input'!$A102)</f>
        <v>682.42857142857144</v>
      </c>
      <c r="I101" s="289"/>
      <c r="J101" s="210">
        <f>('Data Input'!J103-'Data Input'!J102)/('Data Input'!$A103-'Data Input'!$A102)</f>
        <v>0</v>
      </c>
      <c r="K101" s="289">
        <f>('Data Input'!K103-'Data Input'!K102)/('Data Input'!$A103-'Data Input'!$A102)</f>
        <v>10715</v>
      </c>
      <c r="L101" s="210">
        <f>('Data Input'!L103-'Data Input'!L102)/('Data Input'!$A103-'Data Input'!$A102)</f>
        <v>16925</v>
      </c>
      <c r="M101" s="210">
        <f>('Data Input'!M103-'Data Input'!M102)/('Data Input'!$A103-'Data Input'!$A102)</f>
        <v>7868.2857142857147</v>
      </c>
      <c r="N101" s="210">
        <f>('Data Input'!N103-'Data Input'!N102)/('Data Input'!$A103-'Data Input'!$A102)</f>
        <v>8117.5714285714284</v>
      </c>
      <c r="O101" s="289">
        <f>('Data Input'!O103-'Data Input'!O102)/('Data Input'!$A103-'Data Input'!$A102)</f>
        <v>17676.428571428572</v>
      </c>
      <c r="P101" s="210">
        <f>('Data Input'!P103-'Data Input'!P102)/('Data Input'!$A103-'Data Input'!$A102)</f>
        <v>946.71428571428567</v>
      </c>
      <c r="Q101" s="210"/>
      <c r="R101" s="276"/>
      <c r="S101" s="276"/>
      <c r="T101" s="289">
        <f>('Data Input'!T103-'Data Input'!T102)/('Data Input'!$A103-'Data Input'!$A102)</f>
        <v>4842.8571428571431</v>
      </c>
      <c r="U101" s="289">
        <f>('Data Input'!U103-'Data Input'!U102)/('Data Input'!$A103-'Data Input'!$A102)</f>
        <v>1284.1428571428571</v>
      </c>
      <c r="V101" s="297"/>
      <c r="W101" s="276"/>
      <c r="X101" s="210">
        <f t="shared" si="5"/>
        <v>83533.571428571435</v>
      </c>
      <c r="Y101" s="210">
        <f>('Data Input'!X103-'Data Input'!X102)/('Data Input'!$A103-'Data Input'!$A102)</f>
        <v>0</v>
      </c>
      <c r="Z101" s="210">
        <f t="shared" si="6"/>
        <v>83533.571428571435</v>
      </c>
      <c r="AB101" s="212"/>
    </row>
    <row r="102" spans="1:28" x14ac:dyDescent="0.3">
      <c r="A102" s="214">
        <f>'Data Input'!A104</f>
        <v>44894</v>
      </c>
      <c r="B102" s="210">
        <f>('Data Input'!B104-'Data Input'!B103)/('Data Input'!$A104-'Data Input'!$A103)</f>
        <v>10224.714285714286</v>
      </c>
      <c r="C102" s="289">
        <f>('Data Input'!C104-'Data Input'!C103)/('Data Input'!$A104-'Data Input'!$A103)</f>
        <v>0</v>
      </c>
      <c r="D102" s="210">
        <f>('Data Input'!D104-'Data Input'!D103)/('Data Input'!$A104-'Data Input'!$A103)</f>
        <v>2038</v>
      </c>
      <c r="E102" s="289">
        <f>('Data Input'!E104-'Data Input'!E103)/('Data Input'!$A104-'Data Input'!$A103)</f>
        <v>3549.5714285714284</v>
      </c>
      <c r="F102" s="210">
        <f>('Data Input'!F104-'Data Input'!F103)/('Data Input'!$A104-'Data Input'!$A103)</f>
        <v>0</v>
      </c>
      <c r="G102" s="289">
        <f>('Data Input'!G104-'Data Input'!G103)/('Data Input'!$A104-'Data Input'!$A103)</f>
        <v>0</v>
      </c>
      <c r="H102" s="289">
        <f>('Data Input'!H104-'Data Input'!H103)/('Data Input'!$A104-'Data Input'!$A103)</f>
        <v>807.57142857142856</v>
      </c>
      <c r="I102" s="289"/>
      <c r="J102" s="210">
        <f>('Data Input'!J104-'Data Input'!J103)/('Data Input'!$A104-'Data Input'!$A103)</f>
        <v>0</v>
      </c>
      <c r="K102" s="289">
        <f>('Data Input'!K104-'Data Input'!K103)/('Data Input'!$A104-'Data Input'!$A103)</f>
        <v>1168.8571428571429</v>
      </c>
      <c r="L102" s="210">
        <f>('Data Input'!L104-'Data Input'!L103)/('Data Input'!$A104-'Data Input'!$A103)</f>
        <v>16763.571428571428</v>
      </c>
      <c r="M102" s="210">
        <f>('Data Input'!M104-'Data Input'!M103)/('Data Input'!$A104-'Data Input'!$A103)</f>
        <v>13589</v>
      </c>
      <c r="N102" s="210">
        <f>('Data Input'!N104-'Data Input'!N103)/('Data Input'!$A104-'Data Input'!$A103)</f>
        <v>8244.2857142857138</v>
      </c>
      <c r="O102" s="289">
        <f>('Data Input'!O104-'Data Input'!O103)/('Data Input'!$A104-'Data Input'!$A103)</f>
        <v>14310.714285714286</v>
      </c>
      <c r="P102" s="210">
        <f>('Data Input'!P104-'Data Input'!P103)/('Data Input'!$A104-'Data Input'!$A103)</f>
        <v>416.14285714285717</v>
      </c>
      <c r="Q102" s="210"/>
      <c r="R102" s="276"/>
      <c r="S102" s="276"/>
      <c r="T102" s="289">
        <f>('Data Input'!T104-'Data Input'!T103)/('Data Input'!$A104-'Data Input'!$A103)</f>
        <v>3282.8571428571427</v>
      </c>
      <c r="U102" s="289">
        <f>('Data Input'!U104-'Data Input'!U103)/('Data Input'!$A104-'Data Input'!$A103)</f>
        <v>1640.4285714285713</v>
      </c>
      <c r="V102" s="297"/>
      <c r="W102" s="276"/>
      <c r="X102" s="210">
        <f t="shared" si="5"/>
        <v>74395.28571428571</v>
      </c>
      <c r="Y102" s="210">
        <f>('Data Input'!X104-'Data Input'!X103)/('Data Input'!$A104-'Data Input'!$A103)</f>
        <v>0</v>
      </c>
      <c r="Z102" s="210">
        <f t="shared" si="6"/>
        <v>74395.28571428571</v>
      </c>
      <c r="AB102" s="212"/>
    </row>
    <row r="103" spans="1:28" x14ac:dyDescent="0.3">
      <c r="A103" s="214">
        <f>'Data Input'!A105</f>
        <v>44901</v>
      </c>
      <c r="B103" s="210">
        <f>('Data Input'!B105-'Data Input'!B104)/('Data Input'!$A105-'Data Input'!$A104)</f>
        <v>9692</v>
      </c>
      <c r="C103" s="289">
        <f>('Data Input'!C105-'Data Input'!C104)/('Data Input'!$A105-'Data Input'!$A104)</f>
        <v>0</v>
      </c>
      <c r="D103" s="210">
        <f>('Data Input'!D105-'Data Input'!D104)/('Data Input'!$A105-'Data Input'!$A104)</f>
        <v>2999.2857142857142</v>
      </c>
      <c r="E103" s="289">
        <f>('Data Input'!E105-'Data Input'!E104)/('Data Input'!$A105-'Data Input'!$A104)</f>
        <v>2843</v>
      </c>
      <c r="F103" s="210">
        <f>('Data Input'!F105-'Data Input'!F104)/('Data Input'!$A105-'Data Input'!$A104)</f>
        <v>0</v>
      </c>
      <c r="G103" s="289">
        <f>('Data Input'!G105-'Data Input'!G104)/('Data Input'!$A105-'Data Input'!$A104)</f>
        <v>0</v>
      </c>
      <c r="H103" s="289">
        <f>('Data Input'!H105-'Data Input'!H104)/('Data Input'!$A105-'Data Input'!$A104)</f>
        <v>727.14285714285711</v>
      </c>
      <c r="I103" s="289"/>
      <c r="J103" s="210">
        <f>('Data Input'!J105-'Data Input'!J104)/('Data Input'!$A105-'Data Input'!$A104)</f>
        <v>0</v>
      </c>
      <c r="K103" s="289">
        <f>('Data Input'!K105-'Data Input'!K104)/('Data Input'!$A105-'Data Input'!$A104)</f>
        <v>1581</v>
      </c>
      <c r="L103" s="210">
        <f>('Data Input'!L105-'Data Input'!L104)/('Data Input'!$A105-'Data Input'!$A104)</f>
        <v>16095.714285714286</v>
      </c>
      <c r="M103" s="210">
        <f>('Data Input'!M105-'Data Input'!M104)/('Data Input'!$A105-'Data Input'!$A104)</f>
        <v>12871.428571428571</v>
      </c>
      <c r="N103" s="210">
        <f>('Data Input'!N105-'Data Input'!N104)/('Data Input'!$A105-'Data Input'!$A104)</f>
        <v>8062.4285714285716</v>
      </c>
      <c r="O103" s="289">
        <f>('Data Input'!O105-'Data Input'!O104)/('Data Input'!$A105-'Data Input'!$A104)</f>
        <v>13166.714285714286</v>
      </c>
      <c r="P103" s="210">
        <f>('Data Input'!P105-'Data Input'!P104)/('Data Input'!$A105-'Data Input'!$A104)</f>
        <v>284.28571428571428</v>
      </c>
      <c r="Q103" s="210"/>
      <c r="R103" s="276"/>
      <c r="S103" s="276"/>
      <c r="T103" s="289">
        <f>('Data Input'!T105-'Data Input'!T104)/('Data Input'!$A105-'Data Input'!$A104)</f>
        <v>4090</v>
      </c>
      <c r="U103" s="289">
        <f>('Data Input'!U105-'Data Input'!U104)/('Data Input'!$A105-'Data Input'!$A104)</f>
        <v>1585.4285714285713</v>
      </c>
      <c r="V103" s="297"/>
      <c r="W103" s="276"/>
      <c r="X103" s="210">
        <f t="shared" si="5"/>
        <v>72413</v>
      </c>
      <c r="Y103" s="210">
        <f>('Data Input'!X105-'Data Input'!X104)/('Data Input'!$A105-'Data Input'!$A104)</f>
        <v>0</v>
      </c>
      <c r="Z103" s="210">
        <f t="shared" si="6"/>
        <v>72413</v>
      </c>
      <c r="AB103" s="212"/>
    </row>
    <row r="104" spans="1:28" x14ac:dyDescent="0.3">
      <c r="A104" s="214">
        <f>'Data Input'!A106</f>
        <v>44908</v>
      </c>
      <c r="B104" s="210">
        <f>('Data Input'!B106-'Data Input'!B105)/('Data Input'!$A106-'Data Input'!$A105)</f>
        <v>9824.5714285714294</v>
      </c>
      <c r="C104" s="289">
        <f>('Data Input'!C106-'Data Input'!C105)/('Data Input'!$A106-'Data Input'!$A105)</f>
        <v>0</v>
      </c>
      <c r="D104" s="210">
        <f>('Data Input'!D106-'Data Input'!D105)/('Data Input'!$A106-'Data Input'!$A105)</f>
        <v>2148.4285714285716</v>
      </c>
      <c r="E104" s="289">
        <f>('Data Input'!E106-'Data Input'!E105)/('Data Input'!$A106-'Data Input'!$A105)</f>
        <v>3008.4285714285716</v>
      </c>
      <c r="F104" s="210">
        <f>('Data Input'!F106-'Data Input'!F105)/('Data Input'!$A106-'Data Input'!$A105)</f>
        <v>0</v>
      </c>
      <c r="G104" s="289">
        <f>('Data Input'!G106-'Data Input'!G105)/('Data Input'!$A106-'Data Input'!$A105)</f>
        <v>0</v>
      </c>
      <c r="H104" s="289">
        <f>('Data Input'!H106-'Data Input'!H105)/('Data Input'!$A106-'Data Input'!$A105)</f>
        <v>738.85714285714289</v>
      </c>
      <c r="I104" s="289"/>
      <c r="J104" s="210">
        <f>('Data Input'!J106-'Data Input'!J105)/('Data Input'!$A106-'Data Input'!$A105)</f>
        <v>0</v>
      </c>
      <c r="K104" s="289">
        <f>('Data Input'!K106-'Data Input'!K105)/('Data Input'!$A106-'Data Input'!$A105)</f>
        <v>1636.7142857142858</v>
      </c>
      <c r="L104" s="210">
        <f>('Data Input'!L106-'Data Input'!L105)/('Data Input'!$A106-'Data Input'!$A105)</f>
        <v>16331.428571428571</v>
      </c>
      <c r="M104" s="210">
        <f>('Data Input'!M106-'Data Input'!M105)/('Data Input'!$A106-'Data Input'!$A105)</f>
        <v>13111</v>
      </c>
      <c r="N104" s="210">
        <f>('Data Input'!N106-'Data Input'!N105)/('Data Input'!$A106-'Data Input'!$A105)</f>
        <v>8143.7142857142853</v>
      </c>
      <c r="O104" s="289">
        <f>('Data Input'!O106-'Data Input'!O105)/('Data Input'!$A106-'Data Input'!$A105)</f>
        <v>16139.714285714286</v>
      </c>
      <c r="P104" s="210">
        <f>('Data Input'!P106-'Data Input'!P105)/('Data Input'!$A106-'Data Input'!$A105)</f>
        <v>442.42857142857144</v>
      </c>
      <c r="Q104" s="210"/>
      <c r="R104" s="276"/>
      <c r="S104" s="276"/>
      <c r="T104" s="289">
        <f>('Data Input'!T106-'Data Input'!T105)/('Data Input'!$A106-'Data Input'!$A105)</f>
        <v>4267.1428571428569</v>
      </c>
      <c r="U104" s="289">
        <f>('Data Input'!U106-'Data Input'!U105)/('Data Input'!$A106-'Data Input'!$A105)</f>
        <v>1457.5714285714287</v>
      </c>
      <c r="V104" s="297"/>
      <c r="W104" s="276"/>
      <c r="X104" s="210">
        <f t="shared" si="5"/>
        <v>75792.428571428565</v>
      </c>
      <c r="Y104" s="210">
        <f>('Data Input'!X106-'Data Input'!X105)/('Data Input'!$A106-'Data Input'!$A105)</f>
        <v>0</v>
      </c>
      <c r="Z104" s="210">
        <f t="shared" si="4"/>
        <v>75792.428571428565</v>
      </c>
      <c r="AB104" s="212"/>
    </row>
    <row r="105" spans="1:28" x14ac:dyDescent="0.3">
      <c r="A105" s="214">
        <f>'Data Input'!A107</f>
        <v>44915</v>
      </c>
      <c r="B105" s="210">
        <f>('Data Input'!B107-'Data Input'!B106)/('Data Input'!$A107-'Data Input'!$A106)</f>
        <v>9747.1428571428569</v>
      </c>
      <c r="C105" s="289">
        <f>('Data Input'!C107-'Data Input'!C106)/('Data Input'!$A107-'Data Input'!$A106)</f>
        <v>-1397193.2857142857</v>
      </c>
      <c r="D105" s="210">
        <v>0</v>
      </c>
      <c r="E105" s="289">
        <f>('Data Input'!E107-'Data Input'!E106)/('Data Input'!$A107-'Data Input'!$A106)</f>
        <v>5555.5714285714284</v>
      </c>
      <c r="F105" s="210">
        <f>('Data Input'!F107-'Data Input'!F106)/('Data Input'!$A107-'Data Input'!$A106)</f>
        <v>0</v>
      </c>
      <c r="G105" s="289">
        <f>('Data Input'!G107-'Data Input'!G106)/('Data Input'!$A107-'Data Input'!$A106)</f>
        <v>0</v>
      </c>
      <c r="H105" s="289">
        <f>('Data Input'!H107-'Data Input'!H106)/('Data Input'!$A107-'Data Input'!$A106)</f>
        <v>726.85714285714289</v>
      </c>
      <c r="I105" s="289"/>
      <c r="J105" s="210">
        <f>('Data Input'!J107-'Data Input'!J106)/('Data Input'!$A107-'Data Input'!$A106)</f>
        <v>0</v>
      </c>
      <c r="K105" s="289">
        <f>('Data Input'!K107-'Data Input'!K106)/('Data Input'!$A107-'Data Input'!$A106)</f>
        <v>26211</v>
      </c>
      <c r="L105" s="210">
        <f>('Data Input'!L107-'Data Input'!L106)/('Data Input'!$A107-'Data Input'!$A106)</f>
        <v>189.71428571428572</v>
      </c>
      <c r="M105" s="210">
        <f>('Data Input'!M107-'Data Input'!M106)/('Data Input'!$A107-'Data Input'!$A106)</f>
        <v>13162.142857142857</v>
      </c>
      <c r="N105" s="210">
        <f>('Data Input'!N107-'Data Input'!N106)/('Data Input'!$A107-'Data Input'!$A106)</f>
        <v>8263</v>
      </c>
      <c r="O105" s="289">
        <f>('Data Input'!O107-'Data Input'!O106)/('Data Input'!$A107-'Data Input'!$A106)</f>
        <v>14403.428571428571</v>
      </c>
      <c r="P105" s="210">
        <f>('Data Input'!P107-'Data Input'!P106)/('Data Input'!$A107-'Data Input'!$A106)</f>
        <v>535.42857142857144</v>
      </c>
      <c r="Q105" s="210"/>
      <c r="R105" s="276"/>
      <c r="S105" s="276"/>
      <c r="T105" s="289">
        <f>('Data Input'!T107-'Data Input'!T106)/('Data Input'!$A107-'Data Input'!$A106)</f>
        <v>4317.1428571428569</v>
      </c>
      <c r="U105" s="289">
        <f>('Data Input'!U107-'Data Input'!U106)/('Data Input'!$A107-'Data Input'!$A106)</f>
        <v>1333.7142857142858</v>
      </c>
      <c r="V105" s="297"/>
      <c r="W105" s="276"/>
      <c r="X105" s="210">
        <f t="shared" si="5"/>
        <v>-1314081.8571428568</v>
      </c>
      <c r="Y105" s="210">
        <f>('Data Input'!X107-'Data Input'!X106)/('Data Input'!$A107-'Data Input'!$A106)</f>
        <v>0</v>
      </c>
      <c r="Z105" s="210">
        <f t="shared" si="4"/>
        <v>-1314081.8571428568</v>
      </c>
      <c r="AB105" s="212"/>
    </row>
    <row r="106" spans="1:28" x14ac:dyDescent="0.3">
      <c r="A106" s="214">
        <f>'Data Input'!A108</f>
        <v>44922</v>
      </c>
      <c r="B106" s="210">
        <f>('Data Input'!B108-'Data Input'!B107)/('Data Input'!$A108-'Data Input'!$A107)</f>
        <v>731.57142857142856</v>
      </c>
      <c r="C106" s="289">
        <f>('Data Input'!C108-'Data Input'!C107)/('Data Input'!$A108-'Data Input'!$A107)</f>
        <v>3179</v>
      </c>
      <c r="D106" s="210">
        <f>('Data Input'!D108-'Data Input'!D107)/('Data Input'!$A108-'Data Input'!$A107)</f>
        <v>0</v>
      </c>
      <c r="E106" s="289">
        <f>('Data Input'!E108-'Data Input'!E107)/('Data Input'!$A108-'Data Input'!$A107)</f>
        <v>1808.8571428571429</v>
      </c>
      <c r="F106" s="210">
        <f>('Data Input'!F108-'Data Input'!F107)/('Data Input'!$A108-'Data Input'!$A107)</f>
        <v>0</v>
      </c>
      <c r="G106" s="289">
        <v>0</v>
      </c>
      <c r="H106" s="289">
        <f>('Data Input'!H108-'Data Input'!H107)/('Data Input'!$A108-'Data Input'!$A107)</f>
        <v>737.14285714285711</v>
      </c>
      <c r="I106" s="289"/>
      <c r="J106" s="210">
        <f>('Data Input'!J108-'Data Input'!J107)/('Data Input'!$A108-'Data Input'!$A107)</f>
        <v>0</v>
      </c>
      <c r="K106" s="289">
        <f>('Data Input'!K108-'Data Input'!K107)/('Data Input'!$A108-'Data Input'!$A107)</f>
        <v>16174.142857142857</v>
      </c>
      <c r="L106" s="210">
        <f>('Data Input'!L108-'Data Input'!L107)/('Data Input'!$A108-'Data Input'!$A107)</f>
        <v>30977.428571428572</v>
      </c>
      <c r="M106" s="210">
        <f>('Data Input'!M108-'Data Input'!M107)/('Data Input'!$A108-'Data Input'!$A107)</f>
        <v>12864.285714285714</v>
      </c>
      <c r="N106" s="210">
        <f>('Data Input'!N108-'Data Input'!N107)/('Data Input'!$A108-'Data Input'!$A107)</f>
        <v>7998.7142857142853</v>
      </c>
      <c r="O106" s="289">
        <f>('Data Input'!O108-'Data Input'!O107)/('Data Input'!$A108-'Data Input'!$A107)</f>
        <v>34643</v>
      </c>
      <c r="P106" s="210">
        <f>('Data Input'!P108-'Data Input'!P107)/('Data Input'!$A108-'Data Input'!$A107)</f>
        <v>1527.8571428571429</v>
      </c>
      <c r="Q106" s="210"/>
      <c r="R106" s="276"/>
      <c r="S106" s="276"/>
      <c r="T106" s="289">
        <f>('Data Input'!T108-'Data Input'!T107)/('Data Input'!$A108-'Data Input'!$A107)</f>
        <v>4318.5714285714284</v>
      </c>
      <c r="U106" s="289">
        <f>('Data Input'!U108-'Data Input'!U107)/('Data Input'!$A108-'Data Input'!$A107)</f>
        <v>1443.4285714285713</v>
      </c>
      <c r="V106" s="297"/>
      <c r="W106" s="276"/>
      <c r="X106" s="210">
        <f t="shared" ref="X106:X137" si="7">SUM(B106:T106)</f>
        <v>114960.57142857143</v>
      </c>
      <c r="Y106" s="210">
        <f>('Data Input'!X108-'Data Input'!X107)/('Data Input'!$A108-'Data Input'!$A107)</f>
        <v>0</v>
      </c>
      <c r="Z106" s="210">
        <f t="shared" si="4"/>
        <v>114960.57142857143</v>
      </c>
      <c r="AB106" s="212"/>
    </row>
    <row r="107" spans="1:28" x14ac:dyDescent="0.3">
      <c r="A107" s="214">
        <f>'Data Input'!A109</f>
        <v>44929</v>
      </c>
      <c r="B107" s="210">
        <f>('Data Input'!B109-'Data Input'!B108)/('Data Input'!$A109-'Data Input'!$A108)</f>
        <v>2769.5714285714284</v>
      </c>
      <c r="C107" s="289">
        <f>('Data Input'!C109-'Data Input'!C108)/('Data Input'!$A109-'Data Input'!$A108)</f>
        <v>1478</v>
      </c>
      <c r="D107" s="210">
        <f>('Data Input'!D109-'Data Input'!D108)/('Data Input'!$A109-'Data Input'!$A108)</f>
        <v>0</v>
      </c>
      <c r="E107" s="289">
        <f>('Data Input'!E109-'Data Input'!E108)/('Data Input'!$A109-'Data Input'!$A108)</f>
        <v>1762.1428571428571</v>
      </c>
      <c r="F107" s="210">
        <f>('Data Input'!F109-'Data Input'!F108)/('Data Input'!$A109-'Data Input'!$A108)</f>
        <v>2788.4285714285716</v>
      </c>
      <c r="G107" s="289">
        <f>('Data Input'!G109-'Data Input'!G108)/('Data Input'!$A109-'Data Input'!$A108)</f>
        <v>0</v>
      </c>
      <c r="H107" s="289">
        <f>('Data Input'!H109-'Data Input'!H108)/('Data Input'!$A109-'Data Input'!$A108)</f>
        <v>687.57142857142856</v>
      </c>
      <c r="I107" s="289"/>
      <c r="J107" s="210">
        <f>('Data Input'!J109-'Data Input'!J108)/('Data Input'!$A109-'Data Input'!$A108)</f>
        <v>0</v>
      </c>
      <c r="K107" s="289">
        <f>('Data Input'!K109-'Data Input'!K108)/('Data Input'!$A109-'Data Input'!$A108)</f>
        <v>14422.285714285714</v>
      </c>
      <c r="L107" s="210">
        <f>('Data Input'!L109-'Data Input'!L108)/('Data Input'!$A109-'Data Input'!$A108)</f>
        <v>5343.5714285714284</v>
      </c>
      <c r="M107" s="210">
        <f>('Data Input'!M109-'Data Input'!M108)/('Data Input'!$A109-'Data Input'!$A108)</f>
        <v>10283.571428571429</v>
      </c>
      <c r="N107" s="210">
        <f>('Data Input'!N109-'Data Input'!N108)/('Data Input'!$A109-'Data Input'!$A108)</f>
        <v>4211.4285714285716</v>
      </c>
      <c r="O107" s="289">
        <f>('Data Input'!O109-'Data Input'!O108)/('Data Input'!$A109-'Data Input'!$A108)</f>
        <v>7335.7142857142853</v>
      </c>
      <c r="P107" s="210">
        <f>('Data Input'!P109-'Data Input'!P108)/('Data Input'!$A109-'Data Input'!$A108)</f>
        <v>1149.2857142857142</v>
      </c>
      <c r="Q107" s="210"/>
      <c r="R107" s="276"/>
      <c r="S107" s="276"/>
      <c r="T107" s="289">
        <f>('Data Input'!T109-'Data Input'!T108)/('Data Input'!$A109-'Data Input'!$A108)</f>
        <v>3160.5714285714284</v>
      </c>
      <c r="U107" s="289">
        <f>('Data Input'!U109-'Data Input'!U108)/('Data Input'!$A109-'Data Input'!$A108)</f>
        <v>1263.1428571428571</v>
      </c>
      <c r="V107" s="297"/>
      <c r="W107" s="276"/>
      <c r="X107" s="210">
        <f t="shared" si="7"/>
        <v>55392.142857142855</v>
      </c>
      <c r="Y107" s="210">
        <f>('Data Input'!X109-'Data Input'!X108)/('Data Input'!$A109-'Data Input'!$A108)</f>
        <v>0</v>
      </c>
      <c r="Z107" s="210">
        <f t="shared" si="4"/>
        <v>55392.142857142855</v>
      </c>
      <c r="AB107" s="212"/>
    </row>
    <row r="108" spans="1:28" x14ac:dyDescent="0.3">
      <c r="A108" s="214">
        <f>'Data Input'!A110</f>
        <v>44937</v>
      </c>
      <c r="B108" s="210">
        <f>('Data Input'!B110-'Data Input'!B109)/('Data Input'!$A110-'Data Input'!$A109)</f>
        <v>14590</v>
      </c>
      <c r="C108" s="289">
        <f>('Data Input'!C110-'Data Input'!C109)/('Data Input'!$A110-'Data Input'!$A109)</f>
        <v>1140.5</v>
      </c>
      <c r="D108" s="210">
        <f>('Data Input'!D110-'Data Input'!D109)/('Data Input'!$A110-'Data Input'!$A109)</f>
        <v>0</v>
      </c>
      <c r="E108" s="289">
        <f>('Data Input'!E110-'Data Input'!E109)/('Data Input'!$A110-'Data Input'!$A109)</f>
        <v>3706.125</v>
      </c>
      <c r="F108" s="210">
        <f>('Data Input'!F110-'Data Input'!F109)/('Data Input'!$A110-'Data Input'!$A109)</f>
        <v>248.875</v>
      </c>
      <c r="G108" s="289">
        <f>('Data Input'!G110-'Data Input'!G109)/('Data Input'!$A110-'Data Input'!$A109)</f>
        <v>0</v>
      </c>
      <c r="H108" s="289">
        <f>('Data Input'!H110-'Data Input'!H109)/('Data Input'!$A110-'Data Input'!$A109)</f>
        <v>827.125</v>
      </c>
      <c r="I108" s="289"/>
      <c r="J108" s="210">
        <f>('Data Input'!J110-'Data Input'!J109)/('Data Input'!$A110-'Data Input'!$A109)</f>
        <v>0</v>
      </c>
      <c r="K108" s="289">
        <f>('Data Input'!K110-'Data Input'!K109)/('Data Input'!$A110-'Data Input'!$A109)</f>
        <v>2456.875</v>
      </c>
      <c r="L108" s="210">
        <f>('Data Input'!L110-'Data Input'!L109)/('Data Input'!$A110-'Data Input'!$A109)</f>
        <v>23429.375</v>
      </c>
      <c r="M108" s="210">
        <f>('Data Input'!M110-'Data Input'!M109)/('Data Input'!$A110-'Data Input'!$A109)</f>
        <v>15495.375</v>
      </c>
      <c r="N108" s="210">
        <f>('Data Input'!N110-'Data Input'!N109)/('Data Input'!$A110-'Data Input'!$A109)</f>
        <v>11516</v>
      </c>
      <c r="O108" s="289">
        <f>('Data Input'!O110-'Data Input'!O109)/('Data Input'!$A110-'Data Input'!$A109)</f>
        <v>31380</v>
      </c>
      <c r="P108" s="210">
        <f>('Data Input'!P110-'Data Input'!P109)/('Data Input'!$A110-'Data Input'!$A109)</f>
        <v>633.125</v>
      </c>
      <c r="Q108" s="210"/>
      <c r="R108" s="276"/>
      <c r="S108" s="276"/>
      <c r="T108" s="289">
        <f>('Data Input'!T110-'Data Input'!T109)/('Data Input'!$A110-'Data Input'!$A109)</f>
        <v>5609.5</v>
      </c>
      <c r="U108" s="289">
        <f>('Data Input'!U110-'Data Input'!U109)/('Data Input'!$A110-'Data Input'!$A109)</f>
        <v>1593.875</v>
      </c>
      <c r="V108" s="297"/>
      <c r="W108" s="276"/>
      <c r="X108" s="210">
        <f t="shared" si="7"/>
        <v>111032.875</v>
      </c>
      <c r="Y108" s="210">
        <f>('Data Input'!X110-'Data Input'!X109)/('Data Input'!$A110-'Data Input'!$A109)</f>
        <v>0</v>
      </c>
      <c r="Z108" s="210">
        <f t="shared" si="4"/>
        <v>111032.875</v>
      </c>
      <c r="AB108" s="212"/>
    </row>
    <row r="109" spans="1:28" x14ac:dyDescent="0.3">
      <c r="A109" s="214">
        <f>'Data Input'!A111</f>
        <v>44944</v>
      </c>
      <c r="B109" s="210">
        <f>('Data Input'!B111-'Data Input'!B110)/('Data Input'!$A111-'Data Input'!$A110)</f>
        <v>10502.571428571429</v>
      </c>
      <c r="C109" s="289">
        <f>('Data Input'!C111-'Data Input'!C110)/('Data Input'!$A111-'Data Input'!$A110)</f>
        <v>1347.1428571428571</v>
      </c>
      <c r="D109" s="210">
        <f>('Data Input'!D111-'Data Input'!D110)/('Data Input'!$A111-'Data Input'!$A110)</f>
        <v>514.28571428571433</v>
      </c>
      <c r="E109" s="289">
        <f>('Data Input'!E111-'Data Input'!E110)/('Data Input'!$A111-'Data Input'!$A110)</f>
        <v>-1962</v>
      </c>
      <c r="F109" s="210">
        <f>('Data Input'!F111-'Data Input'!F110)/('Data Input'!$A111-'Data Input'!$A110)</f>
        <v>1313</v>
      </c>
      <c r="G109" s="289">
        <f>('Data Input'!G111-'Data Input'!G110)/('Data Input'!$A111-'Data Input'!$A110)</f>
        <v>0</v>
      </c>
      <c r="H109" s="289">
        <f>('Data Input'!H111-'Data Input'!H110)/('Data Input'!$A111-'Data Input'!$A110)</f>
        <v>1210</v>
      </c>
      <c r="I109" s="289"/>
      <c r="J109" s="210">
        <f>('Data Input'!J111-'Data Input'!J110)/('Data Input'!$A111-'Data Input'!$A110)</f>
        <v>0</v>
      </c>
      <c r="K109" s="289">
        <f>('Data Input'!K111-'Data Input'!K110)/('Data Input'!$A111-'Data Input'!$A110)</f>
        <v>4781.8571428571431</v>
      </c>
      <c r="L109" s="210">
        <f>('Data Input'!L111-'Data Input'!L110)/('Data Input'!$A111-'Data Input'!$A110)</f>
        <v>12787.142857142857</v>
      </c>
      <c r="M109" s="210">
        <f>('Data Input'!M111-'Data Input'!M110)/('Data Input'!$A111-'Data Input'!$A110)</f>
        <v>11145</v>
      </c>
      <c r="N109" s="210">
        <f>('Data Input'!N111-'Data Input'!N110)/('Data Input'!$A111-'Data Input'!$A110)</f>
        <v>6971.4285714285716</v>
      </c>
      <c r="O109" s="289">
        <f>('Data Input'!O111-'Data Input'!O110)/('Data Input'!$A111-'Data Input'!$A110)</f>
        <v>17594.285714285714</v>
      </c>
      <c r="P109" s="210">
        <f>('Data Input'!P111-'Data Input'!P110)/('Data Input'!$A111-'Data Input'!$A110)</f>
        <v>1531.4285714285713</v>
      </c>
      <c r="Q109" s="210"/>
      <c r="R109" s="276"/>
      <c r="S109" s="276"/>
      <c r="T109" s="289">
        <f>('Data Input'!T111-'Data Input'!T110)/('Data Input'!$A111-'Data Input'!$A110)</f>
        <v>3940</v>
      </c>
      <c r="U109" s="289">
        <f>('Data Input'!U111-'Data Input'!U110)/('Data Input'!$A111-'Data Input'!$A110)</f>
        <v>1247.1428571428571</v>
      </c>
      <c r="V109" s="297"/>
      <c r="W109" s="276"/>
      <c r="X109" s="210">
        <f t="shared" si="7"/>
        <v>71676.142857142855</v>
      </c>
      <c r="Y109" s="210">
        <f>('Data Input'!X111-'Data Input'!X110)/('Data Input'!$A111-'Data Input'!$A110)</f>
        <v>0</v>
      </c>
      <c r="Z109" s="210">
        <f t="shared" si="4"/>
        <v>71676.142857142855</v>
      </c>
    </row>
    <row r="110" spans="1:28" x14ac:dyDescent="0.3">
      <c r="A110" s="214">
        <f>'Data Input'!A112</f>
        <v>44950</v>
      </c>
      <c r="B110" s="210">
        <f>('Data Input'!B112-'Data Input'!B111)/('Data Input'!$A112-'Data Input'!$A111)</f>
        <v>270</v>
      </c>
      <c r="C110" s="289">
        <f>('Data Input'!C112-'Data Input'!C111)/('Data Input'!$A112-'Data Input'!$A111)</f>
        <v>1860.1666666666667</v>
      </c>
      <c r="D110" s="210">
        <f>('Data Input'!D112-'Data Input'!D111)/('Data Input'!$A112-'Data Input'!$A111)</f>
        <v>20</v>
      </c>
      <c r="E110" s="289">
        <f>('Data Input'!E112-'Data Input'!E111)/('Data Input'!$A112-'Data Input'!$A111)</f>
        <v>2896.3333333333335</v>
      </c>
      <c r="F110" s="210">
        <f>('Data Input'!F112-'Data Input'!F111)/('Data Input'!$A112-'Data Input'!$A111)</f>
        <v>1359.1666666666667</v>
      </c>
      <c r="G110" s="289">
        <f>('Data Input'!G112-'Data Input'!G111)/('Data Input'!$A112-'Data Input'!$A111)</f>
        <v>0</v>
      </c>
      <c r="H110" s="289">
        <f>('Data Input'!H112-'Data Input'!H111)/('Data Input'!$A112-'Data Input'!$A111)</f>
        <v>4155</v>
      </c>
      <c r="I110" s="289"/>
      <c r="J110" s="210">
        <f>('Data Input'!J112-'Data Input'!J111)/('Data Input'!$A112-'Data Input'!$A111)</f>
        <v>0</v>
      </c>
      <c r="K110" s="289">
        <f>('Data Input'!K112-'Data Input'!K111)/('Data Input'!$A112-'Data Input'!$A111)</f>
        <v>6659.833333333333</v>
      </c>
      <c r="L110" s="210">
        <f>('Data Input'!L112-'Data Input'!L111)/('Data Input'!$A112-'Data Input'!$A111)</f>
        <v>14306.666666666666</v>
      </c>
      <c r="M110" s="210">
        <f>('Data Input'!M112-'Data Input'!M111)/('Data Input'!$A112-'Data Input'!$A111)</f>
        <v>11716.166666666666</v>
      </c>
      <c r="N110" s="210">
        <f>('Data Input'!N112-'Data Input'!N111)/('Data Input'!$A112-'Data Input'!$A111)</f>
        <v>5126</v>
      </c>
      <c r="O110" s="289">
        <f>('Data Input'!O112-'Data Input'!O111)/('Data Input'!$A112-'Data Input'!$A111)</f>
        <v>-31.666666666666668</v>
      </c>
      <c r="P110" s="210">
        <f>('Data Input'!P112-'Data Input'!P111)/('Data Input'!$A112-'Data Input'!$A111)</f>
        <v>1605</v>
      </c>
      <c r="Q110" s="210"/>
      <c r="R110" s="276"/>
      <c r="S110" s="276"/>
      <c r="T110" s="289">
        <f>('Data Input'!T112-'Data Input'!T111)/('Data Input'!$A112-'Data Input'!$A111)</f>
        <v>4455</v>
      </c>
      <c r="U110" s="289">
        <f>('Data Input'!U112-'Data Input'!U111)/('Data Input'!$A112-'Data Input'!$A111)</f>
        <v>118.33333333333333</v>
      </c>
      <c r="V110" s="297"/>
      <c r="W110" s="276"/>
      <c r="X110" s="210">
        <f t="shared" si="7"/>
        <v>54397.666666666664</v>
      </c>
      <c r="Y110" s="210">
        <v>0</v>
      </c>
      <c r="Z110" s="210">
        <f t="shared" si="4"/>
        <v>54397.666666666664</v>
      </c>
    </row>
    <row r="111" spans="1:28" x14ac:dyDescent="0.3">
      <c r="A111" s="214">
        <f>'Data Input'!A113</f>
        <v>44957</v>
      </c>
      <c r="B111" s="210">
        <f>('Data Input'!B113-'Data Input'!B112)/('Data Input'!$A113-'Data Input'!$A112)</f>
        <v>47.285714285714285</v>
      </c>
      <c r="C111" s="289">
        <f>('Data Input'!C113-'Data Input'!C112)/('Data Input'!$A113-'Data Input'!$A112)</f>
        <v>1429.8571428571429</v>
      </c>
      <c r="D111" s="210">
        <f>('Data Input'!D113-'Data Input'!D112)/('Data Input'!$A113-'Data Input'!$A112)</f>
        <v>-7.1428571428571432</v>
      </c>
      <c r="E111" s="289">
        <f>('Data Input'!E113-'Data Input'!E112)/('Data Input'!$A113-'Data Input'!$A112)</f>
        <v>11283.571428571429</v>
      </c>
      <c r="F111" s="210">
        <f>('Data Input'!F113-'Data Input'!F112)/('Data Input'!$A113-'Data Input'!$A112)</f>
        <v>1135.4285714285713</v>
      </c>
      <c r="G111" s="289">
        <f>('Data Input'!G113-'Data Input'!G112)/('Data Input'!$A113-'Data Input'!$A112)</f>
        <v>0</v>
      </c>
      <c r="H111" s="289">
        <f>('Data Input'!H113-'Data Input'!H112)/('Data Input'!$A113-'Data Input'!$A112)</f>
        <v>6348.4285714285716</v>
      </c>
      <c r="I111" s="289"/>
      <c r="J111" s="210">
        <f>('Data Input'!J113-'Data Input'!J112)/('Data Input'!$A113-'Data Input'!$A112)</f>
        <v>0</v>
      </c>
      <c r="K111" s="289">
        <f>('Data Input'!K113-'Data Input'!K112)/('Data Input'!$A113-'Data Input'!$A112)</f>
        <v>3795.4285714285716</v>
      </c>
      <c r="L111" s="210">
        <f>('Data Input'!L113-'Data Input'!L112)/('Data Input'!$A113-'Data Input'!$A112)</f>
        <v>14954.285714285714</v>
      </c>
      <c r="M111" s="210">
        <f>('Data Input'!M113-'Data Input'!M112)/('Data Input'!$A113-'Data Input'!$A112)</f>
        <v>15880.857142857143</v>
      </c>
      <c r="N111" s="210">
        <f>('Data Input'!N113-'Data Input'!N112)/('Data Input'!$A113-'Data Input'!$A112)</f>
        <v>0</v>
      </c>
      <c r="O111" s="289">
        <f>('Data Input'!O113-'Data Input'!O112)/('Data Input'!$A113-'Data Input'!$A112)</f>
        <v>0</v>
      </c>
      <c r="P111" s="210">
        <f>('Data Input'!P113-'Data Input'!P112)/('Data Input'!$A113-'Data Input'!$A112)</f>
        <v>0</v>
      </c>
      <c r="Q111" s="210"/>
      <c r="R111" s="276"/>
      <c r="S111" s="276"/>
      <c r="T111" s="289">
        <f>('Data Input'!T113-'Data Input'!T112)/('Data Input'!$A113-'Data Input'!$A112)</f>
        <v>1771.4285714285713</v>
      </c>
      <c r="U111" s="289">
        <f>('Data Input'!U113-'Data Input'!U112)/('Data Input'!$A113-'Data Input'!$A112)</f>
        <v>41.571428571428569</v>
      </c>
      <c r="V111" s="297"/>
      <c r="W111" s="276"/>
      <c r="X111" s="210">
        <f t="shared" si="7"/>
        <v>56639.428571428572</v>
      </c>
      <c r="Y111" s="210">
        <f>('Data Input'!X113-'Data Input'!X112)/('Data Input'!$A113-'Data Input'!$A112)</f>
        <v>51401.285714285717</v>
      </c>
      <c r="Z111" s="210">
        <f t="shared" si="4"/>
        <v>5238.1428571428551</v>
      </c>
    </row>
    <row r="112" spans="1:28" x14ac:dyDescent="0.3">
      <c r="A112" s="214">
        <f>'Data Input'!A114</f>
        <v>44964</v>
      </c>
      <c r="B112" s="210">
        <f>('Data Input'!B114-'Data Input'!B113)/('Data Input'!$A114-'Data Input'!$A113)</f>
        <v>0</v>
      </c>
      <c r="C112" s="289">
        <f>('Data Input'!C114-'Data Input'!C113)/('Data Input'!$A114-'Data Input'!$A113)</f>
        <v>3705.7142857142858</v>
      </c>
      <c r="D112" s="210">
        <f>('Data Input'!D114-'Data Input'!D113)/('Data Input'!$A114-'Data Input'!$A113)</f>
        <v>0</v>
      </c>
      <c r="E112" s="289">
        <f>('Data Input'!E114-'Data Input'!E113)/('Data Input'!$A114-'Data Input'!$A113)</f>
        <v>5115.5714285714284</v>
      </c>
      <c r="F112" s="210">
        <f>('Data Input'!F114-'Data Input'!F113)/('Data Input'!$A114-'Data Input'!$A113)</f>
        <v>1116.5714285714287</v>
      </c>
      <c r="G112" s="289">
        <f>('Data Input'!G114-'Data Input'!G113)/('Data Input'!$A114-'Data Input'!$A113)</f>
        <v>0</v>
      </c>
      <c r="H112" s="289">
        <f>('Data Input'!H114-'Data Input'!H113)/('Data Input'!$A114-'Data Input'!$A113)</f>
        <v>4840.1428571428569</v>
      </c>
      <c r="I112" s="289"/>
      <c r="J112" s="210">
        <f>('Data Input'!J114-'Data Input'!J113)/('Data Input'!$A114-'Data Input'!$A113)</f>
        <v>0</v>
      </c>
      <c r="K112" s="289">
        <f>('Data Input'!K114-'Data Input'!K113)/('Data Input'!$A114-'Data Input'!$A113)</f>
        <v>12101.714285714286</v>
      </c>
      <c r="L112" s="210">
        <f>('Data Input'!L114-'Data Input'!L113)/('Data Input'!$A114-'Data Input'!$A113)</f>
        <v>14811.428571428571</v>
      </c>
      <c r="M112" s="210">
        <f>('Data Input'!M114-'Data Input'!M113)/('Data Input'!$A114-'Data Input'!$A113)</f>
        <v>10655</v>
      </c>
      <c r="N112" s="210">
        <f>('Data Input'!N114-'Data Input'!N113)/('Data Input'!$A114-'Data Input'!$A113)</f>
        <v>2344.2857142857142</v>
      </c>
      <c r="O112" s="289">
        <f>('Data Input'!O114-'Data Input'!O113)/('Data Input'!$A114-'Data Input'!$A113)</f>
        <v>0</v>
      </c>
      <c r="P112" s="210">
        <f>('Data Input'!P114-'Data Input'!P113)/('Data Input'!$A114-'Data Input'!$A113)</f>
        <v>2161.4285714285716</v>
      </c>
      <c r="Q112" s="210"/>
      <c r="R112" s="276"/>
      <c r="S112" s="276"/>
      <c r="T112" s="289">
        <f>('Data Input'!T114-'Data Input'!T113)/('Data Input'!$A114-'Data Input'!$A113)</f>
        <v>7584.2857142857147</v>
      </c>
      <c r="U112" s="289">
        <f>('Data Input'!U114-'Data Input'!U113)/('Data Input'!$A114-'Data Input'!$A113)</f>
        <v>1816.1428571428571</v>
      </c>
      <c r="V112" s="297"/>
      <c r="W112" s="276"/>
      <c r="X112" s="210">
        <f t="shared" si="7"/>
        <v>64436.142857142862</v>
      </c>
      <c r="Y112" s="210">
        <f>('Data Input'!X114-'Data Input'!X113)/('Data Input'!$A114-'Data Input'!$A113)</f>
        <v>55413</v>
      </c>
      <c r="Z112" s="210">
        <f t="shared" si="4"/>
        <v>9023.1428571428623</v>
      </c>
    </row>
    <row r="113" spans="1:26" x14ac:dyDescent="0.3">
      <c r="A113" s="214">
        <f>'Data Input'!A115</f>
        <v>44971</v>
      </c>
      <c r="B113" s="210">
        <f>('Data Input'!B115-'Data Input'!B114)/('Data Input'!$A115-'Data Input'!$A114)</f>
        <v>0</v>
      </c>
      <c r="C113" s="289">
        <f>('Data Input'!C115-'Data Input'!C114)/('Data Input'!$A115-'Data Input'!$A114)</f>
        <v>2240.5714285714284</v>
      </c>
      <c r="D113" s="210">
        <f>('Data Input'!D115-'Data Input'!D114)/('Data Input'!$A115-'Data Input'!$A114)</f>
        <v>0</v>
      </c>
      <c r="E113" s="289">
        <f>('Data Input'!E115-'Data Input'!E114)/('Data Input'!$A115-'Data Input'!$A114)</f>
        <v>1741.1428571428571</v>
      </c>
      <c r="F113" s="210">
        <f>('Data Input'!F115-'Data Input'!F114)/('Data Input'!$A115-'Data Input'!$A114)</f>
        <v>885.42857142857144</v>
      </c>
      <c r="G113" s="289">
        <f>('Data Input'!G115-'Data Input'!G114)/('Data Input'!$A115-'Data Input'!$A114)</f>
        <v>0</v>
      </c>
      <c r="H113" s="289">
        <f>('Data Input'!H115-'Data Input'!H114)/('Data Input'!$A115-'Data Input'!$A114)</f>
        <v>4560</v>
      </c>
      <c r="I113" s="289"/>
      <c r="J113" s="210">
        <f>('Data Input'!J115-'Data Input'!J114)/('Data Input'!$A115-'Data Input'!$A114)</f>
        <v>0</v>
      </c>
      <c r="K113" s="289">
        <f>('Data Input'!K115-'Data Input'!K114)/('Data Input'!$A115-'Data Input'!$A114)</f>
        <v>2317.4285714285716</v>
      </c>
      <c r="L113" s="210">
        <f>('Data Input'!L115-'Data Input'!L114)/('Data Input'!$A115-'Data Input'!$A114)</f>
        <v>13055.428571428571</v>
      </c>
      <c r="M113" s="210">
        <f>('Data Input'!M115-'Data Input'!M114)/('Data Input'!$A115-'Data Input'!$A114)</f>
        <v>9579.2857142857138</v>
      </c>
      <c r="N113" s="210">
        <f>('Data Input'!N115-'Data Input'!N114)/('Data Input'!$A115-'Data Input'!$A114)</f>
        <v>5421.8571428571431</v>
      </c>
      <c r="O113" s="289">
        <f>('Data Input'!O115-'Data Input'!O114)/('Data Input'!$A115-'Data Input'!$A114)</f>
        <v>13764.285714285714</v>
      </c>
      <c r="P113" s="210">
        <f>('Data Input'!P115-'Data Input'!P114)/('Data Input'!$A115-'Data Input'!$A114)</f>
        <v>510</v>
      </c>
      <c r="Q113" s="210"/>
      <c r="R113" s="276"/>
      <c r="S113" s="276"/>
      <c r="T113" s="289">
        <f>('Data Input'!T115-'Data Input'!T114)/('Data Input'!$A115-'Data Input'!$A114)</f>
        <v>3495.7142857142858</v>
      </c>
      <c r="U113" s="289">
        <f>('Data Input'!U115-'Data Input'!U114)/('Data Input'!$A115-'Data Input'!$A114)</f>
        <v>2182.4285714285716</v>
      </c>
      <c r="V113" s="297"/>
      <c r="W113" s="276"/>
      <c r="X113" s="210">
        <f t="shared" si="7"/>
        <v>57571.142857142848</v>
      </c>
      <c r="Y113" s="210">
        <f>('Data Input'!X115-'Data Input'!X114)/('Data Input'!$A115-'Data Input'!$A114)</f>
        <v>89814.28571428571</v>
      </c>
      <c r="Z113" s="210">
        <f t="shared" si="4"/>
        <v>-32243.142857142862</v>
      </c>
    </row>
    <row r="114" spans="1:26" x14ac:dyDescent="0.3">
      <c r="A114" s="214">
        <f>'Data Input'!A116</f>
        <v>44978</v>
      </c>
      <c r="B114" s="210">
        <v>0</v>
      </c>
      <c r="C114" s="289">
        <f>('Data Input'!C116-'Data Input'!C115)/('Data Input'!$A116-'Data Input'!$A115)</f>
        <v>2394.8571428571427</v>
      </c>
      <c r="D114" s="210">
        <f>('Data Input'!D116-'Data Input'!D115)/('Data Input'!$A116-'Data Input'!$A115)</f>
        <v>11101.428571428571</v>
      </c>
      <c r="E114" s="289">
        <f>('Data Input'!E116-'Data Input'!E115)/('Data Input'!$A116-'Data Input'!$A115)</f>
        <v>5606</v>
      </c>
      <c r="F114" s="210">
        <f>('Data Input'!F116-'Data Input'!F115)/('Data Input'!$A116-'Data Input'!$A115)</f>
        <v>1233.4285714285713</v>
      </c>
      <c r="G114" s="289">
        <f>('Data Input'!G116-'Data Input'!G115)/('Data Input'!$A116-'Data Input'!$A115)</f>
        <v>0</v>
      </c>
      <c r="H114" s="289">
        <f>('Data Input'!H116-'Data Input'!H115)/('Data Input'!$A116-'Data Input'!$A115)</f>
        <v>5614.7142857142853</v>
      </c>
      <c r="I114" s="289"/>
      <c r="J114" s="210">
        <f>('Data Input'!J116-'Data Input'!J115)/('Data Input'!$A116-'Data Input'!$A115)</f>
        <v>0</v>
      </c>
      <c r="K114" s="289">
        <f>('Data Input'!K116-'Data Input'!K115)/('Data Input'!$A116-'Data Input'!$A115)</f>
        <v>-46.285714285714285</v>
      </c>
      <c r="L114" s="210">
        <f>('Data Input'!L116-'Data Input'!L115)/('Data Input'!$A116-'Data Input'!$A115)</f>
        <v>14804.571428571429</v>
      </c>
      <c r="M114" s="210">
        <f>('Data Input'!M116-'Data Input'!M115)/('Data Input'!$A116-'Data Input'!$A115)</f>
        <v>12992.571428571429</v>
      </c>
      <c r="N114" s="210">
        <f>('Data Input'!N116-'Data Input'!N115)/('Data Input'!$A116-'Data Input'!$A115)</f>
        <v>7598</v>
      </c>
      <c r="O114" s="289">
        <f>('Data Input'!O116-'Data Input'!O115)/('Data Input'!$A116-'Data Input'!$A115)</f>
        <v>27530</v>
      </c>
      <c r="P114" s="210">
        <f>('Data Input'!P116-'Data Input'!P115)/('Data Input'!$A116-'Data Input'!$A115)</f>
        <v>1315.7142857142858</v>
      </c>
      <c r="Q114" s="210"/>
      <c r="R114" s="276"/>
      <c r="S114" s="276"/>
      <c r="T114" s="289">
        <f>('Data Input'!T116-'Data Input'!T115)/('Data Input'!$A116-'Data Input'!$A115)</f>
        <v>5525</v>
      </c>
      <c r="U114" s="289">
        <f>('Data Input'!U116-'Data Input'!U115)/('Data Input'!$A116-'Data Input'!$A115)</f>
        <v>2606</v>
      </c>
      <c r="V114" s="297"/>
      <c r="W114" s="276"/>
      <c r="X114" s="210">
        <f t="shared" si="7"/>
        <v>95670</v>
      </c>
      <c r="Y114" s="210">
        <f>('Data Input'!X116-'Data Input'!X115)/('Data Input'!$A116-'Data Input'!$A115)</f>
        <v>169671.42857142858</v>
      </c>
      <c r="Z114" s="210">
        <f t="shared" si="4"/>
        <v>-74001.42857142858</v>
      </c>
    </row>
    <row r="115" spans="1:26" x14ac:dyDescent="0.3">
      <c r="A115" s="214">
        <f>'Data Input'!A117</f>
        <v>44985</v>
      </c>
      <c r="B115" s="210">
        <f>('Data Input'!B117-'Data Input'!B116)/('Data Input'!$A117-'Data Input'!$A116)</f>
        <v>8128.2857142857147</v>
      </c>
      <c r="C115" s="289">
        <f>('Data Input'!C117-'Data Input'!C116)/('Data Input'!$A117-'Data Input'!$A116)</f>
        <v>2471.7142857142858</v>
      </c>
      <c r="D115" s="210">
        <f>('Data Input'!D117-'Data Input'!D116)/('Data Input'!$A117-'Data Input'!$A116)</f>
        <v>15000</v>
      </c>
      <c r="E115" s="289">
        <f>('Data Input'!E117-'Data Input'!E116)/('Data Input'!$A117-'Data Input'!$A116)</f>
        <v>4096.7142857142853</v>
      </c>
      <c r="F115" s="210">
        <f>('Data Input'!F117-'Data Input'!F116)/('Data Input'!$A117-'Data Input'!$A116)</f>
        <v>495.57142857142856</v>
      </c>
      <c r="G115" s="289">
        <f>('Data Input'!G117)/('Data Input'!$A117-'Data Input'!$A116)</f>
        <v>16778.714285714286</v>
      </c>
      <c r="H115" s="289">
        <f>('Data Input'!H117-'Data Input'!H116)/('Data Input'!$A117-'Data Input'!$A116)</f>
        <v>5705.2857142857147</v>
      </c>
      <c r="I115" s="289"/>
      <c r="J115" s="210">
        <f>('Data Input'!J117-'Data Input'!J116)/('Data Input'!$A117-'Data Input'!$A116)</f>
        <v>0</v>
      </c>
      <c r="K115" s="289">
        <f>('Data Input'!K117-'Data Input'!K116)/('Data Input'!$A117-'Data Input'!$A116)</f>
        <v>3055.7142857142858</v>
      </c>
      <c r="L115" s="210">
        <f>('Data Input'!L117-'Data Input'!L116)/('Data Input'!$A117-'Data Input'!$A116)</f>
        <v>14184.285714285714</v>
      </c>
      <c r="M115" s="210">
        <f>('Data Input'!M117-'Data Input'!M116)/('Data Input'!$A117-'Data Input'!$A116)</f>
        <v>12506.571428571429</v>
      </c>
      <c r="N115" s="210">
        <f>('Data Input'!N117-'Data Input'!N116)/('Data Input'!$A117-'Data Input'!$A116)</f>
        <v>7382.7142857142853</v>
      </c>
      <c r="O115" s="289">
        <f>('Data Input'!O117-'Data Input'!O116)/('Data Input'!$A117-'Data Input'!$A116)</f>
        <v>11754.285714285714</v>
      </c>
      <c r="P115" s="210">
        <f>('Data Input'!P117-'Data Input'!P116)/('Data Input'!$A117-'Data Input'!$A116)</f>
        <v>1520</v>
      </c>
      <c r="Q115" s="210"/>
      <c r="R115" s="276"/>
      <c r="S115" s="276"/>
      <c r="T115" s="289">
        <f>('Data Input'!T117-'Data Input'!T116)/('Data Input'!$A117-'Data Input'!$A116)</f>
        <v>4646.4285714285716</v>
      </c>
      <c r="U115" s="289">
        <f>('Data Input'!U117-'Data Input'!U116)/('Data Input'!$A117-'Data Input'!$A116)</f>
        <v>2575.7142857142858</v>
      </c>
      <c r="V115" s="297"/>
      <c r="W115" s="276"/>
      <c r="X115" s="210">
        <f t="shared" si="7"/>
        <v>107726.28571428571</v>
      </c>
      <c r="Y115" s="210">
        <f>('Data Input'!X117-'Data Input'!X116)/('Data Input'!$A117-'Data Input'!$A116)</f>
        <v>110714.28571428571</v>
      </c>
      <c r="Z115" s="210">
        <f t="shared" si="4"/>
        <v>-2988</v>
      </c>
    </row>
    <row r="116" spans="1:26" x14ac:dyDescent="0.3">
      <c r="A116" s="214">
        <f>'Data Input'!A118</f>
        <v>44992</v>
      </c>
      <c r="B116" s="210">
        <f>('Data Input'!B118-'Data Input'!B117)/('Data Input'!$A118-'Data Input'!$A117)</f>
        <v>8457.5714285714294</v>
      </c>
      <c r="C116" s="289">
        <f>('Data Input'!C118-'Data Input'!C117)/('Data Input'!$A118-'Data Input'!$A117)</f>
        <v>2451</v>
      </c>
      <c r="D116" s="210">
        <f>('Data Input'!D118-'Data Input'!D117)/('Data Input'!$A118-'Data Input'!$A117)</f>
        <v>12994.285714285714</v>
      </c>
      <c r="E116" s="289">
        <f>('Data Input'!E118-'Data Input'!E117)/('Data Input'!$A118-'Data Input'!$A117)</f>
        <v>4261.5714285714284</v>
      </c>
      <c r="F116" s="210">
        <f>('Data Input'!F118-'Data Input'!F117)/('Data Input'!$A118-'Data Input'!$A117)</f>
        <v>0</v>
      </c>
      <c r="G116" s="289">
        <f>('Data Input'!G118)/('Data Input'!$A118-'Data Input'!$A117)</f>
        <v>21241.428571428572</v>
      </c>
      <c r="H116" s="289">
        <f>('Data Input'!H118-'Data Input'!H117)/('Data Input'!$A118-'Data Input'!$A117)</f>
        <v>6370</v>
      </c>
      <c r="I116" s="289"/>
      <c r="J116" s="210">
        <f>('Data Input'!J118-'Data Input'!J117)/('Data Input'!$A118-'Data Input'!$A117)</f>
        <v>0</v>
      </c>
      <c r="K116" s="289">
        <f>('Data Input'!K118-'Data Input'!K117)/('Data Input'!$A118-'Data Input'!$A117)</f>
        <v>2698.5714285714284</v>
      </c>
      <c r="L116" s="210">
        <f>('Data Input'!L118-'Data Input'!L117)/('Data Input'!$A118-'Data Input'!$A117)</f>
        <v>15832.857142857143</v>
      </c>
      <c r="M116" s="210">
        <f>('Data Input'!M118-'Data Input'!M117)/('Data Input'!$A118-'Data Input'!$A117)</f>
        <v>13422.142857142857</v>
      </c>
      <c r="N116" s="210">
        <f>('Data Input'!N118-'Data Input'!N117)/('Data Input'!$A118-'Data Input'!$A117)</f>
        <v>8010.7142857142853</v>
      </c>
      <c r="O116" s="289">
        <f>('Data Input'!O118-'Data Input'!O117)/('Data Input'!$A118-'Data Input'!$A117)</f>
        <v>1.1428571428571428</v>
      </c>
      <c r="P116" s="210">
        <f>('Data Input'!P118-'Data Input'!P117)/('Data Input'!$A118-'Data Input'!$A117)</f>
        <v>1394.2857142857142</v>
      </c>
      <c r="Q116" s="210"/>
      <c r="R116" s="276"/>
      <c r="S116" s="276"/>
      <c r="T116" s="289">
        <f>('Data Input'!T118-'Data Input'!T117)/('Data Input'!$A118-'Data Input'!$A117)</f>
        <v>5178.5714285714284</v>
      </c>
      <c r="U116" s="289">
        <f>('Data Input'!U118-'Data Input'!U117)/('Data Input'!$A118-'Data Input'!$A117)</f>
        <v>2765.2857142857142</v>
      </c>
      <c r="V116" s="297"/>
      <c r="W116" s="276"/>
      <c r="X116" s="210">
        <f t="shared" si="7"/>
        <v>102314.14285714286</v>
      </c>
      <c r="Y116" s="210">
        <f>('Data Input'!X118-'Data Input'!X117)/('Data Input'!$A118-'Data Input'!$A117)</f>
        <v>184714.28571428571</v>
      </c>
      <c r="Z116" s="210">
        <f>X116-Y116</f>
        <v>-82400.142857142855</v>
      </c>
    </row>
    <row r="117" spans="1:26" x14ac:dyDescent="0.3">
      <c r="A117" s="214">
        <f>'Data Input'!A119</f>
        <v>45001</v>
      </c>
      <c r="B117" s="210">
        <f>('Data Input'!B119-'Data Input'!B118)/('Data Input'!$A119-'Data Input'!$A118)</f>
        <v>7992.333333333333</v>
      </c>
      <c r="C117" s="289">
        <f>('Data Input'!C119-'Data Input'!C118)/('Data Input'!$A119-'Data Input'!$A118)</f>
        <v>2823.1111111111113</v>
      </c>
      <c r="D117" s="210">
        <f>('Data Input'!D119-'Data Input'!D118)/('Data Input'!$A119-'Data Input'!$A118)</f>
        <v>7892.2222222222226</v>
      </c>
      <c r="E117" s="289">
        <f>('Data Input'!E119-'Data Input'!E118)/('Data Input'!$A119-'Data Input'!$A118)</f>
        <v>5313.333333333333</v>
      </c>
      <c r="F117" s="210">
        <f>('Data Input'!F119-'Data Input'!F118)/('Data Input'!$A119-'Data Input'!$A118)</f>
        <v>0</v>
      </c>
      <c r="G117" s="289">
        <f>('Data Input'!G119)/('Data Input'!$A119-'Data Input'!$A118)</f>
        <v>19972</v>
      </c>
      <c r="H117" s="289">
        <f>('Data Input'!H119-'Data Input'!H118)/('Data Input'!$A119-'Data Input'!$A118)</f>
        <v>6079.5555555555557</v>
      </c>
      <c r="I117" s="289"/>
      <c r="J117" s="210">
        <f>('Data Input'!J119-'Data Input'!J118)/('Data Input'!$A119-'Data Input'!$A118)</f>
        <v>0</v>
      </c>
      <c r="K117" s="289">
        <f>('Data Input'!K119-'Data Input'!K118)/('Data Input'!$A119-'Data Input'!$A118)</f>
        <v>12123.333333333334</v>
      </c>
      <c r="L117" s="210">
        <f>('Data Input'!L119-'Data Input'!L118)/('Data Input'!$A119-'Data Input'!$A118)</f>
        <v>13287.777777777777</v>
      </c>
      <c r="M117" s="210">
        <f>('Data Input'!M119-'Data Input'!M118)/('Data Input'!$A119-'Data Input'!$A118)</f>
        <v>12900.888888888889</v>
      </c>
      <c r="N117" s="210">
        <f>('Data Input'!N119-'Data Input'!N118)/('Data Input'!$A119-'Data Input'!$A118)</f>
        <v>7473.2222222222226</v>
      </c>
      <c r="O117" s="289">
        <f>('Data Input'!O119-'Data Input'!O118)/('Data Input'!$A119-'Data Input'!$A118)</f>
        <v>0</v>
      </c>
      <c r="P117" s="210">
        <f>('Data Input'!P119-'Data Input'!P118)/('Data Input'!$A119-'Data Input'!$A118)</f>
        <v>1565.5555555555557</v>
      </c>
      <c r="Q117" s="210"/>
      <c r="R117" s="276"/>
      <c r="S117" s="276"/>
      <c r="T117" s="289">
        <f>('Data Input'!T119-'Data Input'!T118)/('Data Input'!$A119-'Data Input'!$A118)</f>
        <v>4454.4444444444443</v>
      </c>
      <c r="U117" s="289">
        <f>('Data Input'!U119-'Data Input'!U118)/('Data Input'!$A119-'Data Input'!$A118)</f>
        <v>979</v>
      </c>
      <c r="V117" s="297"/>
      <c r="W117" s="276"/>
      <c r="X117" s="210">
        <f t="shared" si="7"/>
        <v>101877.77777777778</v>
      </c>
      <c r="Y117" s="210">
        <f>('Data Input'!X119-'Data Input'!X118)/('Data Input'!$A119-'Data Input'!$A118)</f>
        <v>102100</v>
      </c>
      <c r="Z117" s="210">
        <f>X117-Y117</f>
        <v>-222.22222222221899</v>
      </c>
    </row>
    <row r="118" spans="1:26" x14ac:dyDescent="0.3">
      <c r="A118" s="214">
        <f>'Data Input'!A120</f>
        <v>45007</v>
      </c>
      <c r="B118" s="210">
        <f>('Data Input'!B120-'Data Input'!B119)/('Data Input'!$A120-'Data Input'!$A119)</f>
        <v>7674</v>
      </c>
      <c r="C118" s="289">
        <f>('Data Input'!C120-'Data Input'!C119)/('Data Input'!$A120-'Data Input'!$A119)</f>
        <v>2973.6666666666665</v>
      </c>
      <c r="D118" s="210">
        <f>('Data Input'!D120-'Data Input'!D119)/('Data Input'!$A120-'Data Input'!$A119)</f>
        <v>11325</v>
      </c>
      <c r="E118" s="289">
        <f>('Data Input'!E120-'Data Input'!E119)/('Data Input'!$A120-'Data Input'!$A119)</f>
        <v>4000.1666666666665</v>
      </c>
      <c r="F118" s="210">
        <f>('Data Input'!F120-'Data Input'!F119)/('Data Input'!$A120-'Data Input'!$A119)</f>
        <v>0</v>
      </c>
      <c r="G118" s="289">
        <f>('Data Input'!G120)/('Data Input'!$A120-'Data Input'!$A119)</f>
        <v>33133.166666666664</v>
      </c>
      <c r="H118" s="289">
        <f>('Data Input'!H120-'Data Input'!H119)/('Data Input'!$A120-'Data Input'!$A119)</f>
        <v>5960.666666666667</v>
      </c>
      <c r="I118" s="289"/>
      <c r="J118" s="210">
        <f>('Data Input'!J120-'Data Input'!J119)/('Data Input'!$A120-'Data Input'!$A119)</f>
        <v>11833.333333333334</v>
      </c>
      <c r="K118" s="289">
        <f>('Data Input'!K120-'Data Input'!K119)/('Data Input'!$A120-'Data Input'!$A119)</f>
        <v>17530</v>
      </c>
      <c r="L118" s="210">
        <f>('Data Input'!L120-'Data Input'!L119)/('Data Input'!$A120-'Data Input'!$A119)</f>
        <v>13530.666666666666</v>
      </c>
      <c r="M118" s="210">
        <f>('Data Input'!M120-'Data Input'!M119)/('Data Input'!$A120-'Data Input'!$A119)</f>
        <v>16982.5</v>
      </c>
      <c r="N118" s="210">
        <f>('Data Input'!N120-'Data Input'!N119)/('Data Input'!$A120-'Data Input'!$A119)</f>
        <v>7734.5</v>
      </c>
      <c r="O118" s="289">
        <f>('Data Input'!O120-'Data Input'!O119)/('Data Input'!$A120-'Data Input'!$A119)</f>
        <v>0</v>
      </c>
      <c r="P118" s="210">
        <f>('Data Input'!P120-'Data Input'!P119)/('Data Input'!$A120-'Data Input'!$A119)</f>
        <v>1803</v>
      </c>
      <c r="Q118" s="210"/>
      <c r="R118" s="276"/>
      <c r="S118" s="276"/>
      <c r="T118" s="289">
        <f>('Data Input'!T120-'Data Input'!T119)/('Data Input'!$A120-'Data Input'!$A119)</f>
        <v>5070.5</v>
      </c>
      <c r="U118" s="289">
        <f>('Data Input'!U120-'Data Input'!U119)/('Data Input'!$A120-'Data Input'!$A119)</f>
        <v>4954.666666666667</v>
      </c>
      <c r="V118" s="297"/>
      <c r="W118" s="276"/>
      <c r="X118" s="210">
        <f t="shared" si="7"/>
        <v>139551.16666666669</v>
      </c>
      <c r="Y118" s="210">
        <f>('Data Input'!X120-'Data Input'!X119)/('Data Input'!$A120-'Data Input'!$A119)</f>
        <v>135433.33333333334</v>
      </c>
      <c r="Z118" s="210">
        <f>X118-Y118</f>
        <v>4117.833333333343</v>
      </c>
    </row>
    <row r="119" spans="1:26" x14ac:dyDescent="0.3">
      <c r="A119" s="214">
        <f>'Data Input'!A121</f>
        <v>45013</v>
      </c>
      <c r="B119" s="210">
        <f>('Data Input'!B121-'Data Input'!B120)/('Data Input'!$A121-'Data Input'!$A120)</f>
        <v>2178.5</v>
      </c>
      <c r="C119" s="289">
        <f>('Data Input'!C121-'Data Input'!C120)/('Data Input'!$A121-'Data Input'!$A120)</f>
        <v>3144.5</v>
      </c>
      <c r="D119" s="210">
        <f>('Data Input'!D121-'Data Input'!D120)/('Data Input'!$A121-'Data Input'!$A120)</f>
        <v>4141.666666666667</v>
      </c>
      <c r="E119" s="289">
        <f>('Data Input'!E121-'Data Input'!E120)/('Data Input'!$A121-'Data Input'!$A120)</f>
        <v>4711.333333333333</v>
      </c>
      <c r="F119" s="210">
        <f>('Data Input'!F121-'Data Input'!F120)/('Data Input'!$A121-'Data Input'!$A120)</f>
        <v>873.5</v>
      </c>
      <c r="G119" s="289">
        <f>('Data Input'!G121)/('Data Input'!$A121-'Data Input'!$A120)</f>
        <v>35952.833333333336</v>
      </c>
      <c r="H119" s="289">
        <f>('Data Input'!H121-'Data Input'!H120)/('Data Input'!$A121-'Data Input'!$A120)</f>
        <v>5836.666666666667</v>
      </c>
      <c r="I119" s="289"/>
      <c r="J119" s="210">
        <f>('Data Input'!J121-'Data Input'!J120)/('Data Input'!$A121-'Data Input'!$A120)</f>
        <v>17826.666666666668</v>
      </c>
      <c r="K119" s="289">
        <f>('Data Input'!K121-'Data Input'!K120)/('Data Input'!$A121-'Data Input'!$A120)</f>
        <v>33175.833333333336</v>
      </c>
      <c r="L119" s="210">
        <f>('Data Input'!L121-'Data Input'!L120)/('Data Input'!$A121-'Data Input'!$A120)</f>
        <v>14571</v>
      </c>
      <c r="M119" s="210">
        <f>('Data Input'!M121-'Data Input'!M120)/('Data Input'!$A121-'Data Input'!$A120)</f>
        <v>9383.6666666666661</v>
      </c>
      <c r="N119" s="210">
        <f>('Data Input'!N121-'Data Input'!N120)/('Data Input'!$A121-'Data Input'!$A120)</f>
        <v>7451.166666666667</v>
      </c>
      <c r="O119" s="289">
        <f>('Data Input'!O121-'Data Input'!O120)/('Data Input'!$A121-'Data Input'!$A120)</f>
        <v>47</v>
      </c>
      <c r="P119" s="210">
        <f>('Data Input'!P121-'Data Input'!P120)/('Data Input'!$A121-'Data Input'!$A120)</f>
        <v>0</v>
      </c>
      <c r="Q119" s="210"/>
      <c r="R119" s="276"/>
      <c r="S119" s="276"/>
      <c r="T119" s="289">
        <f>('Data Input'!T121-'Data Input'!T120)/('Data Input'!$A121-'Data Input'!$A120)</f>
        <v>3267.3333333333335</v>
      </c>
      <c r="U119" s="289">
        <f>('Data Input'!U121-'Data Input'!U120)/('Data Input'!$A121-'Data Input'!$A120)</f>
        <v>2006.3333333333333</v>
      </c>
      <c r="V119" s="297"/>
      <c r="W119" s="276"/>
      <c r="X119" s="210">
        <f t="shared" si="7"/>
        <v>142561.66666666666</v>
      </c>
      <c r="Y119" s="210">
        <f>('Data Input'!X121-'Data Input'!X120)/('Data Input'!$A121-'Data Input'!$A120)</f>
        <v>159566.66666666666</v>
      </c>
      <c r="Z119" s="210">
        <f>X119-Y119</f>
        <v>-17005</v>
      </c>
    </row>
    <row r="120" spans="1:26" x14ac:dyDescent="0.3">
      <c r="A120" s="214">
        <f>'Data Input'!A122</f>
        <v>45020</v>
      </c>
      <c r="B120" s="210">
        <f>('Data Input'!B122-'Data Input'!B121)/('Data Input'!$A122-'Data Input'!$A121)</f>
        <v>295.71428571428572</v>
      </c>
      <c r="C120" s="289">
        <f>('Data Input'!C122-'Data Input'!C121)/('Data Input'!$A122-'Data Input'!$A121)</f>
        <v>2533.5714285714284</v>
      </c>
      <c r="D120" s="210">
        <f>('Data Input'!D122-'Data Input'!D121)/('Data Input'!$A122-'Data Input'!$A121)</f>
        <v>0</v>
      </c>
      <c r="E120" s="289">
        <f>('Data Input'!E122-'Data Input'!E121)/('Data Input'!$A122-'Data Input'!$A121)</f>
        <v>0</v>
      </c>
      <c r="F120" s="210">
        <f>('Data Input'!F122-'Data Input'!F121)/('Data Input'!$A122-'Data Input'!$A121)</f>
        <v>11.857142857142858</v>
      </c>
      <c r="G120" s="289">
        <f>('Data Input'!G122)/('Data Input'!$A122-'Data Input'!$A121)</f>
        <v>33482.857142857145</v>
      </c>
      <c r="H120" s="289">
        <f>('Data Input'!H122-'Data Input'!H121)/('Data Input'!$A122-'Data Input'!$A121)</f>
        <v>5795.7142857142853</v>
      </c>
      <c r="I120" s="289"/>
      <c r="J120" s="210">
        <f>('Data Input'!J122-'Data Input'!J121)/('Data Input'!$A122-'Data Input'!$A121)</f>
        <v>16372.714285714286</v>
      </c>
      <c r="K120" s="289">
        <f>('Data Input'!K122-'Data Input'!K121)/('Data Input'!$A122-'Data Input'!$A121)</f>
        <v>3732.8571428571427</v>
      </c>
      <c r="L120" s="210">
        <f>('Data Input'!L122-'Data Input'!L121)/('Data Input'!$A122-'Data Input'!$A121)</f>
        <v>14445.714285714286</v>
      </c>
      <c r="M120" s="210">
        <f>('Data Input'!M122-'Data Input'!M121)/('Data Input'!$A122-'Data Input'!$A121)</f>
        <v>12746.428571428571</v>
      </c>
      <c r="N120" s="210">
        <f>('Data Input'!N122-'Data Input'!N121)/('Data Input'!$A122-'Data Input'!$A121)</f>
        <v>7059.8571428571431</v>
      </c>
      <c r="O120" s="289">
        <f>('Data Input'!O122)/('Data Input'!$A122-'Data Input'!$A121)</f>
        <v>645.71428571428567</v>
      </c>
      <c r="P120" s="210">
        <v>0</v>
      </c>
      <c r="Q120" s="210"/>
      <c r="R120" s="276"/>
      <c r="S120" s="276"/>
      <c r="T120" s="289">
        <f>('Data Input'!T122-'Data Input'!T121)/('Data Input'!$A122-'Data Input'!$A121)</f>
        <v>7141.8571428571431</v>
      </c>
      <c r="U120" s="289">
        <f>('Data Input'!U122-'Data Input'!U121)/('Data Input'!$A122-'Data Input'!$A121)</f>
        <v>1681.5714285714287</v>
      </c>
      <c r="V120" s="297"/>
      <c r="W120" s="276"/>
      <c r="X120" s="210">
        <f t="shared" si="7"/>
        <v>104264.85714285714</v>
      </c>
      <c r="Y120" s="210">
        <f>('Data Input'!X122-'Data Input'!X121)/('Data Input'!$A122-'Data Input'!$A121)</f>
        <v>134528.57142857142</v>
      </c>
      <c r="Z120" s="210">
        <f>X120-Y120</f>
        <v>-30263.714285714275</v>
      </c>
    </row>
    <row r="121" spans="1:26" x14ac:dyDescent="0.3">
      <c r="A121" s="214">
        <f>'Data Input'!A123</f>
        <v>45027</v>
      </c>
      <c r="B121" s="210">
        <v>0</v>
      </c>
      <c r="C121" s="289">
        <f>('Data Input'!C123-'Data Input'!C122)/('Data Input'!$A123-'Data Input'!$A122)</f>
        <v>882.71428571428567</v>
      </c>
      <c r="D121" s="210">
        <f>('Data Input'!D123-'Data Input'!D122)/('Data Input'!$A123-'Data Input'!$A122)</f>
        <v>6557.1428571428569</v>
      </c>
      <c r="E121" s="289">
        <f>('Data Input'!E123-'Data Input'!E122)/('Data Input'!$A123-'Data Input'!$A122)</f>
        <v>0</v>
      </c>
      <c r="F121" s="210">
        <f>('Data Input'!F123-'Data Input'!F122)/('Data Input'!$A123-'Data Input'!$A122)</f>
        <v>0</v>
      </c>
      <c r="G121" s="289">
        <f>('Data Input'!G123)/('Data Input'!$A123-'Data Input'!$A122)</f>
        <v>35997.142857142855</v>
      </c>
      <c r="H121" s="289">
        <f>('Data Input'!H123-'Data Input'!H122)/('Data Input'!$A123-'Data Input'!$A122)</f>
        <v>6758.5714285714284</v>
      </c>
      <c r="I121" s="289"/>
      <c r="J121" s="210">
        <f>('Data Input'!J123-'Data Input'!J122)/('Data Input'!$A123-'Data Input'!$A122)</f>
        <v>17169.428571428572</v>
      </c>
      <c r="K121" s="289">
        <v>4000</v>
      </c>
      <c r="L121" s="210">
        <f>('Data Input'!L123-'Data Input'!L122)/('Data Input'!$A123-'Data Input'!$A122)</f>
        <v>15924.285714285714</v>
      </c>
      <c r="M121" s="210">
        <f>('Data Input'!M123-'Data Input'!M122)/('Data Input'!$A123-'Data Input'!$A122)</f>
        <v>13690.142857142857</v>
      </c>
      <c r="N121" s="210">
        <f>('Data Input'!N123-'Data Input'!N122)/('Data Input'!$A123-'Data Input'!$A122)</f>
        <v>7520.2857142857147</v>
      </c>
      <c r="O121" s="289">
        <f>('Data Input'!O123-'Data Input'!O122)/('Data Input'!$A123-'Data Input'!$A122)</f>
        <v>30299.142857142859</v>
      </c>
      <c r="P121" s="210">
        <f>('Data Input'!P123/('Data Input'!$A123-'Data Input'!$A122))</f>
        <v>1279.4285714285713</v>
      </c>
      <c r="Q121" s="210"/>
      <c r="R121" s="276"/>
      <c r="S121" s="276"/>
      <c r="T121" s="289">
        <f>('Data Input'!T123-'Data Input'!T122)/('Data Input'!$A123-'Data Input'!$A122)</f>
        <v>5705.7142857142853</v>
      </c>
      <c r="U121" s="289">
        <f>('Data Input'!U123-'Data Input'!U122)/('Data Input'!$A123-'Data Input'!$A122)</f>
        <v>4044.5714285714284</v>
      </c>
      <c r="V121" s="297"/>
      <c r="W121" s="276"/>
      <c r="X121" s="210">
        <f t="shared" si="7"/>
        <v>145784</v>
      </c>
      <c r="Y121" s="210">
        <f>('Data Input'!X123-'Data Input'!X122)/('Data Input'!$A123-'Data Input'!$A122)</f>
        <v>0</v>
      </c>
      <c r="Z121" s="210">
        <f t="shared" si="4"/>
        <v>145784</v>
      </c>
    </row>
    <row r="122" spans="1:26" x14ac:dyDescent="0.3">
      <c r="A122" s="214">
        <f>'Data Input'!A124</f>
        <v>45034</v>
      </c>
      <c r="B122" s="210">
        <v>0</v>
      </c>
      <c r="C122" s="289">
        <f>('Data Input'!C124-'Data Input'!C123)/('Data Input'!$A124-'Data Input'!$A123)</f>
        <v>1554</v>
      </c>
      <c r="D122" s="210">
        <f>('Data Input'!D124-'Data Input'!D123)/('Data Input'!$A124-'Data Input'!$A123)</f>
        <v>5805.7142857142853</v>
      </c>
      <c r="E122" s="289">
        <f>('Data Input'!E124-'Data Input'!E123)/('Data Input'!$A124-'Data Input'!$A123)</f>
        <v>100.14285714285714</v>
      </c>
      <c r="F122" s="210">
        <f>('Data Input'!F124-'Data Input'!F123)/('Data Input'!$A124-'Data Input'!$A123)</f>
        <v>0</v>
      </c>
      <c r="G122" s="289">
        <f>('Data Input'!G124)/('Data Input'!$A124-'Data Input'!$A123)</f>
        <v>38462.571428571428</v>
      </c>
      <c r="H122" s="289">
        <f>('Data Input'!H124-'Data Input'!H123)/('Data Input'!$A124-'Data Input'!$A123)</f>
        <v>6394.2857142857147</v>
      </c>
      <c r="I122" s="289"/>
      <c r="J122" s="210">
        <f>('Data Input'!J124-'Data Input'!J123)/('Data Input'!$A124-'Data Input'!$A123)</f>
        <v>16443.285714285714</v>
      </c>
      <c r="K122" s="289">
        <f>('Data Input'!K124-'Data Input'!K123)/('Data Input'!$A124-'Data Input'!$A123)</f>
        <v>4243.1428571428569</v>
      </c>
      <c r="L122" s="210">
        <f>('Data Input'!L124-'Data Input'!L123)/('Data Input'!$A124-'Data Input'!$A123)</f>
        <v>15397.142857142857</v>
      </c>
      <c r="M122" s="210">
        <f>('Data Input'!M124-'Data Input'!M123)/('Data Input'!$A124-'Data Input'!$A123)</f>
        <v>13631.714285714286</v>
      </c>
      <c r="N122" s="210">
        <f>('Data Input'!N124-'Data Input'!N123)/('Data Input'!$A124-'Data Input'!$A123)</f>
        <v>7247.8571428571431</v>
      </c>
      <c r="O122" s="289">
        <f>('Data Input'!O124-'Data Input'!O123)/('Data Input'!$A124-'Data Input'!$A123)</f>
        <v>25423</v>
      </c>
      <c r="P122" s="210">
        <f>('Data Input'!P124/('Data Input'!$A124-'Data Input'!$A123))</f>
        <v>2484.4285714285716</v>
      </c>
      <c r="Q122" s="210"/>
      <c r="R122" s="276"/>
      <c r="S122" s="276"/>
      <c r="T122" s="289">
        <f>('Data Input'!T124-'Data Input'!T123)/('Data Input'!$A124-'Data Input'!$A123)</f>
        <v>4277.8571428571431</v>
      </c>
      <c r="U122" s="289">
        <f>('Data Input'!U124-'Data Input'!U123)/('Data Input'!$A124-'Data Input'!$A123)</f>
        <v>1399.5714285714287</v>
      </c>
      <c r="V122" s="297"/>
      <c r="W122" s="276"/>
      <c r="X122" s="210">
        <f t="shared" si="7"/>
        <v>141465.14285714287</v>
      </c>
      <c r="Y122" s="210">
        <f>('Data Input'!X124-'Data Input'!X123)/('Data Input'!$A124-'Data Input'!$A123)</f>
        <v>0</v>
      </c>
      <c r="Z122" s="210">
        <f>X122-Y122</f>
        <v>141465.14285714287</v>
      </c>
    </row>
    <row r="123" spans="1:26" x14ac:dyDescent="0.3">
      <c r="A123" s="214">
        <f>'Data Input'!A125</f>
        <v>45041</v>
      </c>
      <c r="B123" s="210">
        <f>('Data Input'!B125-'Data Input'!B124)/('Data Input'!$A125-'Data Input'!$A124)</f>
        <v>10116.571428571429</v>
      </c>
      <c r="C123" s="289">
        <f>('Data Input'!C125-'Data Input'!C124)/('Data Input'!$A125-'Data Input'!$A124)</f>
        <v>6902.8571428571431</v>
      </c>
      <c r="D123" s="210">
        <f>('Data Input'!D125-'Data Input'!D124)/('Data Input'!$A125-'Data Input'!$A124)</f>
        <v>2562.2857142857142</v>
      </c>
      <c r="E123" s="289">
        <f>('Data Input'!E125-'Data Input'!E124)/('Data Input'!$A125-'Data Input'!$A124)</f>
        <v>1344.2857142857142</v>
      </c>
      <c r="F123" s="210">
        <v>0</v>
      </c>
      <c r="G123" s="289">
        <f>('Data Input'!G125-'Data Input'!G124)/('Data Input'!$A125-'Data Input'!$A124)</f>
        <v>2085.2857142857142</v>
      </c>
      <c r="H123" s="289">
        <f>('Data Input'!H125-'Data Input'!H124)/('Data Input'!$A125-'Data Input'!$A124)</f>
        <v>7021.4285714285716</v>
      </c>
      <c r="I123" s="289"/>
      <c r="J123" s="210">
        <f>('Data Input'!J125-'Data Input'!J124)/('Data Input'!$A125-'Data Input'!$A124)</f>
        <v>14409.714285714286</v>
      </c>
      <c r="K123" s="289">
        <f>('Data Input'!K125-'Data Input'!K124)/('Data Input'!$A125-'Data Input'!$A124)</f>
        <v>12802.857142857143</v>
      </c>
      <c r="L123" s="210">
        <f>('Data Input'!L125-'Data Input'!L124)/('Data Input'!$A125-'Data Input'!$A124)</f>
        <v>17835.714285714286</v>
      </c>
      <c r="M123" s="210">
        <f>('Data Input'!M125-'Data Input'!M124)/('Data Input'!$A125-'Data Input'!$A124)</f>
        <v>5652.7142857142853</v>
      </c>
      <c r="N123" s="210">
        <f>('Data Input'!N125-'Data Input'!N124)/('Data Input'!$A125-'Data Input'!$A124)</f>
        <v>8146.4285714285716</v>
      </c>
      <c r="O123" s="289">
        <f>('Data Input'!O125-'Data Input'!O124)/('Data Input'!$A125-'Data Input'!$A124)</f>
        <v>29238.142857142859</v>
      </c>
      <c r="P123" s="210">
        <f>('Data Input'!P125)/('Data Input'!$A125-'Data Input'!$A124)</f>
        <v>3701.1428571428573</v>
      </c>
      <c r="Q123" s="210"/>
      <c r="R123" s="276"/>
      <c r="S123" s="276"/>
      <c r="T123" s="289">
        <f>('Data Input'!T125-'Data Input'!T124)/('Data Input'!$A125-'Data Input'!$A124)</f>
        <v>8010.7142857142853</v>
      </c>
      <c r="U123" s="289">
        <f>('Data Input'!U125-'Data Input'!U124)/('Data Input'!$A125-'Data Input'!$A124)</f>
        <v>1634.5714285714287</v>
      </c>
      <c r="V123" s="297"/>
      <c r="W123" s="276"/>
      <c r="X123" s="210">
        <f t="shared" si="7"/>
        <v>129830.14285714286</v>
      </c>
      <c r="Y123" s="210">
        <f>('Data Input'!X125-'Data Input'!X124)/('Data Input'!$A125-'Data Input'!$A124)</f>
        <v>0</v>
      </c>
      <c r="Z123" s="210">
        <f>X123-Y123</f>
        <v>129830.14285714286</v>
      </c>
    </row>
    <row r="124" spans="1:26" x14ac:dyDescent="0.3">
      <c r="A124" s="214">
        <f>'Data Input'!A126</f>
        <v>45048</v>
      </c>
      <c r="B124" s="210">
        <f>('Data Input'!B126-'Data Input'!B125)/('Data Input'!$A126-'Data Input'!$A125)</f>
        <v>7722.7142857142853</v>
      </c>
      <c r="C124" s="289">
        <f>('Data Input'!C126-'Data Input'!C125)/('Data Input'!$A126-'Data Input'!$A125)</f>
        <v>2553</v>
      </c>
      <c r="D124" s="210">
        <v>2500</v>
      </c>
      <c r="E124" s="289">
        <f>('Data Input'!E126-'Data Input'!E125)/('Data Input'!$A126-'Data Input'!$A125)</f>
        <v>3107.7142857142858</v>
      </c>
      <c r="F124" s="210">
        <v>1</v>
      </c>
      <c r="G124" s="289">
        <f>('Data Input'!G126-'Data Input'!G125)/('Data Input'!$A126-'Data Input'!$A125)</f>
        <v>725.28571428571433</v>
      </c>
      <c r="H124" s="289">
        <f>('Data Input'!H126-'Data Input'!H125)/('Data Input'!$A126-'Data Input'!$A125)</f>
        <v>5401.2857142857147</v>
      </c>
      <c r="I124" s="289"/>
      <c r="J124" s="210">
        <f>('Data Input'!J126-'Data Input'!J125)/('Data Input'!$A126-'Data Input'!$A125)</f>
        <v>9412.8571428571431</v>
      </c>
      <c r="K124" s="289">
        <f>('Data Input'!K126-'Data Input'!K125)/('Data Input'!$A126-'Data Input'!$A125)</f>
        <v>20000</v>
      </c>
      <c r="L124" s="210">
        <f>('Data Input'!L126-'Data Input'!L125)/('Data Input'!$A126-'Data Input'!$A125)</f>
        <v>14340</v>
      </c>
      <c r="M124" s="210">
        <f>('Data Input'!M126-'Data Input'!M125)/('Data Input'!$A126-'Data Input'!$A125)</f>
        <v>12191.571428571429</v>
      </c>
      <c r="N124" s="210">
        <f>('Data Input'!N126-'Data Input'!N125)/('Data Input'!$A126-'Data Input'!$A125)</f>
        <v>6258.7142857142853</v>
      </c>
      <c r="O124" s="289">
        <f>('Data Input'!O126-'Data Input'!O125)/('Data Input'!$A126-'Data Input'!$A125)</f>
        <v>23651.428571428572</v>
      </c>
      <c r="P124" s="210">
        <f>('Data Input'!P126)/('Data Input'!$A126-'Data Input'!$A125)</f>
        <v>4795.5714285714284</v>
      </c>
      <c r="Q124" s="210"/>
      <c r="R124" s="276"/>
      <c r="S124" s="276"/>
      <c r="T124" s="289">
        <f>('Data Input'!T126-'Data Input'!T125)/('Data Input'!$A126-'Data Input'!$A125)</f>
        <v>5190.5714285714284</v>
      </c>
      <c r="U124" s="289">
        <f>('Data Input'!U126-'Data Input'!U125)/('Data Input'!$A126-'Data Input'!$A125)</f>
        <v>1648.4285714285713</v>
      </c>
      <c r="V124" s="297"/>
      <c r="W124" s="276"/>
      <c r="X124" s="210">
        <f t="shared" si="7"/>
        <v>117851.71428571432</v>
      </c>
      <c r="Y124" s="210">
        <f>('Data Input'!X126-'Data Input'!X125)/('Data Input'!$A126-'Data Input'!$A125)</f>
        <v>0</v>
      </c>
      <c r="Z124" s="210">
        <f t="shared" si="4"/>
        <v>117851.71428571432</v>
      </c>
    </row>
    <row r="125" spans="1:26" x14ac:dyDescent="0.3">
      <c r="A125" s="214">
        <f>'Data Input'!A127</f>
        <v>45055</v>
      </c>
      <c r="B125" s="210">
        <f>('Data Input'!B127-'Data Input'!B126)/('Data Input'!$A127-'Data Input'!$A126)</f>
        <v>8862.2857142857138</v>
      </c>
      <c r="C125" s="289">
        <f>('Data Input'!C127-'Data Input'!C126)/('Data Input'!$A127-'Data Input'!$A126)</f>
        <v>3257.7142857142858</v>
      </c>
      <c r="D125" s="210">
        <v>2501</v>
      </c>
      <c r="E125" s="289">
        <f>('Data Input'!E127-'Data Input'!E126)/('Data Input'!$A127-'Data Input'!$A126)</f>
        <v>13881</v>
      </c>
      <c r="F125" s="210">
        <v>2</v>
      </c>
      <c r="G125" s="289">
        <f>('Data Input'!G127-'Data Input'!G126)/('Data Input'!$A127-'Data Input'!$A126)</f>
        <v>0</v>
      </c>
      <c r="H125" s="289">
        <f>('Data Input'!H127-'Data Input'!H126)/('Data Input'!$A127-'Data Input'!$A126)</f>
        <v>6157.2857142857147</v>
      </c>
      <c r="I125" s="289"/>
      <c r="J125" s="210">
        <f>('Data Input'!J127-'Data Input'!J126)/('Data Input'!$A127-'Data Input'!$A126)</f>
        <v>10260.571428571429</v>
      </c>
      <c r="K125" s="289">
        <f>('Data Input'!K127-'Data Input'!K126)/('Data Input'!$A127-'Data Input'!$A126)</f>
        <v>2969.4285714285716</v>
      </c>
      <c r="L125" s="210">
        <f>('Data Input'!L127-'Data Input'!L126)/('Data Input'!$A127-'Data Input'!$A126)</f>
        <v>16365.714285714286</v>
      </c>
      <c r="M125" s="210">
        <f>('Data Input'!M127-'Data Input'!M126)/('Data Input'!$A127-'Data Input'!$A126)</f>
        <v>13676</v>
      </c>
      <c r="N125" s="210">
        <f>('Data Input'!N127-'Data Input'!N126)/('Data Input'!$A127-'Data Input'!$A126)</f>
        <v>7307.7142857142853</v>
      </c>
      <c r="O125" s="289">
        <f>('Data Input'!O127-'Data Input'!O126)/('Data Input'!$A127-'Data Input'!$A126)</f>
        <v>27304.142857142859</v>
      </c>
      <c r="P125" s="210">
        <f>('Data Input'!P127)/('Data Input'!$A127-'Data Input'!$A126)</f>
        <v>5561.8571428571431</v>
      </c>
      <c r="Q125" s="210"/>
      <c r="R125" s="276"/>
      <c r="S125" s="276"/>
      <c r="T125" s="289">
        <f>('Data Input'!T127-'Data Input'!T126)/('Data Input'!$A127-'Data Input'!$A126)</f>
        <v>6674.8571428571431</v>
      </c>
      <c r="U125" s="289">
        <f>('Data Input'!U127-'Data Input'!U126)/('Data Input'!$A127-'Data Input'!$A126)</f>
        <v>1875.4285714285713</v>
      </c>
      <c r="V125" s="297"/>
      <c r="W125" s="276"/>
      <c r="X125" s="210">
        <f t="shared" si="7"/>
        <v>124781.57142857143</v>
      </c>
      <c r="Y125" s="210">
        <f>('Data Input'!X127-'Data Input'!X126)/('Data Input'!$A127-'Data Input'!$A126)</f>
        <v>0</v>
      </c>
      <c r="Z125" s="210">
        <f t="shared" si="4"/>
        <v>124781.57142857143</v>
      </c>
    </row>
    <row r="126" spans="1:26" x14ac:dyDescent="0.3">
      <c r="A126" s="214">
        <f>'Data Input'!A128</f>
        <v>45062</v>
      </c>
      <c r="B126" s="210">
        <f>('Data Input'!B128-'Data Input'!B127)/('Data Input'!$A128-'Data Input'!$A127)</f>
        <v>8377.1428571428569</v>
      </c>
      <c r="C126" s="289">
        <f>('Data Input'!C128-'Data Input'!C127)/('Data Input'!$A128-'Data Input'!$A127)</f>
        <v>4548.1428571428569</v>
      </c>
      <c r="D126" s="210">
        <v>2502</v>
      </c>
      <c r="E126" s="289">
        <f>('Data Input'!E128-'Data Input'!E127)/('Data Input'!$A128-'Data Input'!$A127)</f>
        <v>3122.1428571428573</v>
      </c>
      <c r="F126" s="210">
        <v>3</v>
      </c>
      <c r="G126" s="289">
        <f>('Data Input'!G128-'Data Input'!G127)/('Data Input'!$A128-'Data Input'!$A127)</f>
        <v>5136.4285714285716</v>
      </c>
      <c r="H126" s="289">
        <f>('Data Input'!H128-'Data Input'!H127)/('Data Input'!$A128-'Data Input'!$A127)</f>
        <v>4738.5714285714284</v>
      </c>
      <c r="I126" s="289"/>
      <c r="J126" s="210">
        <f>('Data Input'!J128-'Data Input'!J127)/('Data Input'!$A128-'Data Input'!$A127)</f>
        <v>10523.571428571429</v>
      </c>
      <c r="K126" s="289">
        <f>('Data Input'!K128-'Data Input'!K127)/('Data Input'!$A128-'Data Input'!$A127)</f>
        <v>2651.5714285714284</v>
      </c>
      <c r="L126" s="210">
        <f>('Data Input'!L128-'Data Input'!L127)/('Data Input'!$A128-'Data Input'!$A127)</f>
        <v>-12.857142857142858</v>
      </c>
      <c r="M126" s="210">
        <f>('Data Input'!M128-'Data Input'!M127)/('Data Input'!$A128-'Data Input'!$A127)</f>
        <v>11413.571428571429</v>
      </c>
      <c r="N126" s="210">
        <f>('Data Input'!N128-'Data Input'!N127)/('Data Input'!$A128-'Data Input'!$A127)</f>
        <v>6412.4285714285716</v>
      </c>
      <c r="O126" s="289">
        <f>('Data Input'!O128-'Data Input'!O127)/('Data Input'!$A128-'Data Input'!$A127)</f>
        <v>25721.857142857141</v>
      </c>
      <c r="P126" s="210">
        <f>('Data Input'!P128)/('Data Input'!$A128-'Data Input'!$A127)</f>
        <v>6415</v>
      </c>
      <c r="Q126" s="210"/>
      <c r="R126" s="276"/>
      <c r="S126" s="276"/>
      <c r="T126" s="289">
        <f>('Data Input'!T128-'Data Input'!T127)/('Data Input'!$A128-'Data Input'!$A127)</f>
        <v>2994.5714285714284</v>
      </c>
      <c r="U126" s="289">
        <f>('Data Input'!U128-'Data Input'!U127)/('Data Input'!$A128-'Data Input'!$A127)</f>
        <v>6038.5714285714284</v>
      </c>
      <c r="V126" s="297"/>
      <c r="W126" s="276"/>
      <c r="X126" s="210">
        <f t="shared" si="7"/>
        <v>94547.142857142855</v>
      </c>
      <c r="Y126" s="210">
        <f>('Data Input'!X128-'Data Input'!X127)/('Data Input'!$A128-'Data Input'!$A127)</f>
        <v>0</v>
      </c>
      <c r="Z126" s="210">
        <f t="shared" si="4"/>
        <v>94547.142857142855</v>
      </c>
    </row>
    <row r="127" spans="1:26" x14ac:dyDescent="0.3">
      <c r="A127" s="214">
        <f>'Data Input'!A129</f>
        <v>45069</v>
      </c>
      <c r="B127" s="210">
        <f>('Data Input'!B129-'Data Input'!B128)/('Data Input'!$A129-'Data Input'!$A128)</f>
        <v>9407.7142857142862</v>
      </c>
      <c r="C127" s="289">
        <f>('Data Input'!C129-'Data Input'!C128)/('Data Input'!$A129-'Data Input'!$A128)</f>
        <v>2737</v>
      </c>
      <c r="D127" s="210">
        <v>2503</v>
      </c>
      <c r="E127" s="289">
        <f>('Data Input'!E129-'Data Input'!E128)/('Data Input'!$A129-'Data Input'!$A128)</f>
        <v>-28789.428571428572</v>
      </c>
      <c r="F127" s="210">
        <v>4</v>
      </c>
      <c r="G127" s="289">
        <f>('Data Input'!G129-'Data Input'!G128)/('Data Input'!$A129-'Data Input'!$A128)</f>
        <v>2248.5714285714284</v>
      </c>
      <c r="H127" s="289">
        <f>('Data Input'!H129-'Data Input'!H128)/('Data Input'!$A129-'Data Input'!$A128)</f>
        <v>5111.4285714285716</v>
      </c>
      <c r="I127" s="289"/>
      <c r="J127" s="210">
        <f>('Data Input'!J129-'Data Input'!J128)/('Data Input'!$A129-'Data Input'!$A128)</f>
        <v>11121.285714285714</v>
      </c>
      <c r="K127" s="289">
        <f>('Data Input'!K129-'Data Input'!K128)/('Data Input'!$A129-'Data Input'!$A128)</f>
        <v>7314.5714285714284</v>
      </c>
      <c r="L127" s="210">
        <f>('Data Input'!L129-'Data Input'!L128)/('Data Input'!$A129-'Data Input'!$A128)</f>
        <v>0</v>
      </c>
      <c r="M127" s="210">
        <f>('Data Input'!M129-'Data Input'!M128)/('Data Input'!$A129-'Data Input'!$A128)</f>
        <v>12934.428571428571</v>
      </c>
      <c r="N127" s="210">
        <f>('Data Input'!N129-'Data Input'!N128)/('Data Input'!$A129-'Data Input'!$A128)</f>
        <v>7418.8571428571431</v>
      </c>
      <c r="O127" s="289">
        <f>('Data Input'!O129-'Data Input'!O128)/('Data Input'!$A129-'Data Input'!$A128)</f>
        <v>30457.142857142859</v>
      </c>
      <c r="P127" s="210">
        <f>('Data Input'!P129)/('Data Input'!$A129-'Data Input'!$A128)</f>
        <v>7142.4285714285716</v>
      </c>
      <c r="Q127" s="210"/>
      <c r="R127" s="276"/>
      <c r="S127" s="276"/>
      <c r="T127" s="289">
        <f>('Data Input'!T129-'Data Input'!T128)/('Data Input'!$A129-'Data Input'!$A128)</f>
        <v>5556</v>
      </c>
      <c r="U127" s="289">
        <f>('Data Input'!U129-'Data Input'!U128)/('Data Input'!$A129-'Data Input'!$A128)</f>
        <v>3029.1428571428573</v>
      </c>
      <c r="V127" s="297"/>
      <c r="W127" s="276"/>
      <c r="X127" s="210">
        <f t="shared" si="7"/>
        <v>75167</v>
      </c>
      <c r="Y127" s="210">
        <f>('Data Input'!X129-'Data Input'!X128)/('Data Input'!$A129-'Data Input'!$A128)</f>
        <v>0</v>
      </c>
      <c r="Z127" s="210">
        <f t="shared" si="4"/>
        <v>75167</v>
      </c>
    </row>
    <row r="128" spans="1:26" x14ac:dyDescent="0.3">
      <c r="A128" s="214">
        <f>'Data Input'!A130</f>
        <v>45076</v>
      </c>
      <c r="B128" s="210">
        <f>('Data Input'!B130-'Data Input'!B129)/('Data Input'!$A130-'Data Input'!$A129)</f>
        <v>10148</v>
      </c>
      <c r="C128" s="289">
        <f>('Data Input'!C130-'Data Input'!C129)/('Data Input'!$A130-'Data Input'!$A129)</f>
        <v>3649.1428571428573</v>
      </c>
      <c r="D128" s="210">
        <v>2504</v>
      </c>
      <c r="E128" s="289">
        <f>('Data Input'!E130-'Data Input'!E129)/('Data Input'!$A130-'Data Input'!$A129)</f>
        <v>14027.857142857143</v>
      </c>
      <c r="F128" s="207">
        <v>5</v>
      </c>
      <c r="G128" s="289">
        <f>('Data Input'!G130-'Data Input'!G129)/('Data Input'!$A130-'Data Input'!$A129)</f>
        <v>2096.1428571428573</v>
      </c>
      <c r="H128" s="289">
        <f>('Data Input'!H130-'Data Input'!H129)/('Data Input'!$A130-'Data Input'!$A129)</f>
        <v>5094.2857142857147</v>
      </c>
      <c r="I128" s="289"/>
      <c r="J128" s="210">
        <f>('Data Input'!J130-'Data Input'!J129)/('Data Input'!$A130-'Data Input'!$A129)</f>
        <v>11370.571428571429</v>
      </c>
      <c r="K128" s="289">
        <f>('Data Input'!K130-'Data Input'!K129)/('Data Input'!$A130-'Data Input'!$A129)</f>
        <v>7191.7142857142853</v>
      </c>
      <c r="L128" s="210">
        <f>('Data Input'!L130-'Data Input'!L129)/('Data Input'!$A130-'Data Input'!$A129)</f>
        <v>24501.428571428572</v>
      </c>
      <c r="M128" s="210">
        <f>('Data Input'!M130-'Data Input'!M129)/('Data Input'!$A130-'Data Input'!$A129)</f>
        <v>13414.857142857143</v>
      </c>
      <c r="N128" s="210">
        <f>('Data Input'!N130-'Data Input'!N129)/('Data Input'!$A130-'Data Input'!$A129)</f>
        <v>7599.4285714285716</v>
      </c>
      <c r="O128" s="289">
        <f>('Data Input'!O130-'Data Input'!O129)/('Data Input'!$A130-'Data Input'!$A129)</f>
        <v>31899.428571428572</v>
      </c>
      <c r="P128" s="210">
        <f>('Data Input'!P130)/('Data Input'!$A130-'Data Input'!$A129)</f>
        <v>7661</v>
      </c>
      <c r="Q128" s="210"/>
      <c r="R128" s="276"/>
      <c r="S128" s="276"/>
      <c r="T128" s="289">
        <f>('Data Input'!T130-'Data Input'!T129)/('Data Input'!$A130-'Data Input'!$A129)</f>
        <v>8852.5714285714294</v>
      </c>
      <c r="U128" s="289">
        <f>('Data Input'!U130-'Data Input'!U129)/('Data Input'!$A130-'Data Input'!$A129)</f>
        <v>389.71428571428572</v>
      </c>
      <c r="V128" s="297"/>
      <c r="W128" s="276"/>
      <c r="X128" s="210">
        <f t="shared" si="7"/>
        <v>150015.42857142855</v>
      </c>
      <c r="Y128" s="210">
        <f>('Data Input'!X130-'Data Input'!X129)/('Data Input'!$A130-'Data Input'!$A129)</f>
        <v>0</v>
      </c>
      <c r="Z128" s="210">
        <f t="shared" si="4"/>
        <v>150015.42857142855</v>
      </c>
    </row>
    <row r="129" spans="1:26" x14ac:dyDescent="0.3">
      <c r="A129" s="214">
        <f>'Data Input'!A131</f>
        <v>45083</v>
      </c>
      <c r="B129" s="210">
        <f>('Data Input'!B131-'Data Input'!B130)/('Data Input'!$A131-'Data Input'!$A130)</f>
        <v>12068</v>
      </c>
      <c r="C129" s="289">
        <f>('Data Input'!C131-'Data Input'!C130)/('Data Input'!$A131-'Data Input'!$A130)</f>
        <v>2779.8571428571427</v>
      </c>
      <c r="D129" s="210">
        <f>('Data Input'!D131-'Data Input'!D130)/('Data Input'!$A131-'Data Input'!$A130)</f>
        <v>0</v>
      </c>
      <c r="E129" s="289">
        <f>('Data Input'!E131-'Data Input'!E130)/('Data Input'!$A131-'Data Input'!$A130)</f>
        <v>13904.714285714286</v>
      </c>
      <c r="F129" s="210">
        <v>5</v>
      </c>
      <c r="G129" s="289">
        <f>('Data Input'!G131-'Data Input'!G130)/('Data Input'!$A131-'Data Input'!$A130)</f>
        <v>2008.1428571428571</v>
      </c>
      <c r="H129" s="289">
        <f>('Data Input'!H131-'Data Input'!H130)/('Data Input'!$A131-'Data Input'!$A130)</f>
        <v>4922.8571428571431</v>
      </c>
      <c r="I129" s="289"/>
      <c r="J129" s="210">
        <f>('Data Input'!J131-'Data Input'!J130)/('Data Input'!$A131-'Data Input'!$A130)</f>
        <v>8550</v>
      </c>
      <c r="K129" s="289">
        <f>('Data Input'!K131-'Data Input'!K130)/('Data Input'!$A131-'Data Input'!$A130)</f>
        <v>7155.8571428571431</v>
      </c>
      <c r="L129" s="210">
        <f>('Data Input'!L131-'Data Input'!L130)/('Data Input'!$A131-'Data Input'!$A130)</f>
        <v>19970</v>
      </c>
      <c r="M129" s="210">
        <f>('Data Input'!M131-'Data Input'!M130)/('Data Input'!$A131-'Data Input'!$A130)</f>
        <v>11284.571428571429</v>
      </c>
      <c r="N129" s="210">
        <f>('Data Input'!N131-'Data Input'!N130)/('Data Input'!$A131-'Data Input'!$A130)</f>
        <v>6281.1428571428569</v>
      </c>
      <c r="O129" s="289">
        <f>('Data Input'!O131-'Data Input'!O130)/('Data Input'!$A131-'Data Input'!$A130)</f>
        <v>25100.571428571428</v>
      </c>
      <c r="P129" s="210">
        <f>('Data Input'!P131-'Data Input'!P130)/('Data Input'!$A131-'Data Input'!$A130)</f>
        <v>132.28571428571428</v>
      </c>
      <c r="Q129" s="210"/>
      <c r="R129" s="276"/>
      <c r="S129" s="276"/>
      <c r="T129" s="289">
        <f>('Data Input'!T131-'Data Input'!T130)/('Data Input'!$A131-'Data Input'!$A130)</f>
        <v>4600.4285714285716</v>
      </c>
      <c r="U129" s="289">
        <f>('Data Input'!U131-'Data Input'!U130)/('Data Input'!$A131-'Data Input'!$A130)</f>
        <v>351.85714285714283</v>
      </c>
      <c r="V129" s="297"/>
      <c r="W129" s="276"/>
      <c r="X129" s="210">
        <f t="shared" si="7"/>
        <v>118763.42857142857</v>
      </c>
      <c r="Y129" s="210">
        <f>('Data Input'!X131-'Data Input'!X130)/('Data Input'!$A131-'Data Input'!$A130)</f>
        <v>0</v>
      </c>
      <c r="Z129" s="210">
        <f t="shared" si="4"/>
        <v>118763.42857142857</v>
      </c>
    </row>
    <row r="130" spans="1:26" x14ac:dyDescent="0.3">
      <c r="A130" s="214">
        <f>'Data Input'!A132</f>
        <v>45090</v>
      </c>
      <c r="B130" s="210">
        <f>('Data Input'!B132-'Data Input'!B131)/('Data Input'!$A132-'Data Input'!$A131)</f>
        <v>16200</v>
      </c>
      <c r="C130" s="289">
        <f>('Data Input'!C132-'Data Input'!C131)/('Data Input'!$A132-'Data Input'!$A131)</f>
        <v>2846.7142857142858</v>
      </c>
      <c r="D130" s="210">
        <f>('Data Input'!D132-'Data Input'!D131)/('Data Input'!$A132-'Data Input'!$A131)</f>
        <v>0</v>
      </c>
      <c r="E130" s="289">
        <f>('Data Input'!E132-'Data Input'!E131)/('Data Input'!$A132-'Data Input'!$A131)</f>
        <v>14652.428571428571</v>
      </c>
      <c r="F130" s="210">
        <v>5</v>
      </c>
      <c r="G130" s="289">
        <f>('Data Input'!G132-'Data Input'!G131)/('Data Input'!$A132-'Data Input'!$A131)</f>
        <v>2034.4285714285713</v>
      </c>
      <c r="H130" s="289">
        <f>('Data Input'!H132-'Data Input'!H131)/('Data Input'!$A132-'Data Input'!$A131)</f>
        <v>5188.5714285714284</v>
      </c>
      <c r="I130" s="289"/>
      <c r="J130" s="210">
        <f>('Data Input'!J132-'Data Input'!J131)/('Data Input'!$A132-'Data Input'!$A131)</f>
        <v>10253.285714285714</v>
      </c>
      <c r="K130" s="289">
        <f>('Data Input'!K132-'Data Input'!K131)/('Data Input'!$A132-'Data Input'!$A131)</f>
        <v>4280.5714285714284</v>
      </c>
      <c r="L130" s="210">
        <f>('Data Input'!L132-'Data Input'!L131)/('Data Input'!$A132-'Data Input'!$A131)</f>
        <v>20515.714285714286</v>
      </c>
      <c r="M130" s="210">
        <f>('Data Input'!M132-'Data Input'!M131)/('Data Input'!$A132-'Data Input'!$A131)</f>
        <v>13897.571428571429</v>
      </c>
      <c r="N130" s="210">
        <f>('Data Input'!N132-'Data Input'!N131)/('Data Input'!$A132-'Data Input'!$A131)</f>
        <v>7576</v>
      </c>
      <c r="O130" s="289">
        <f>('Data Input'!O132-'Data Input'!O131)/('Data Input'!$A132-'Data Input'!$A131)</f>
        <v>30734.428571428572</v>
      </c>
      <c r="P130" s="210">
        <f>('Data Input'!P132-'Data Input'!P131)/('Data Input'!$A132-'Data Input'!$A131)</f>
        <v>944.14285714285711</v>
      </c>
      <c r="Q130" s="210"/>
      <c r="R130" s="276"/>
      <c r="S130" s="276"/>
      <c r="T130" s="289">
        <f>('Data Input'!T132-'Data Input'!T131)/('Data Input'!$A132-'Data Input'!$A131)</f>
        <v>6715.2857142857147</v>
      </c>
      <c r="U130" s="289">
        <f>('Data Input'!U132-'Data Input'!U131)/('Data Input'!$A132-'Data Input'!$A131)</f>
        <v>1457.2857142857142</v>
      </c>
      <c r="V130" s="297"/>
      <c r="W130" s="276"/>
      <c r="X130" s="210">
        <f t="shared" si="7"/>
        <v>135844.14285714287</v>
      </c>
      <c r="Y130" s="210">
        <f>('Data Input'!X132-'Data Input'!X131)/('Data Input'!$A132-'Data Input'!$A131)</f>
        <v>0</v>
      </c>
      <c r="Z130" s="210">
        <f t="shared" si="4"/>
        <v>135844.14285714287</v>
      </c>
    </row>
    <row r="131" spans="1:26" x14ac:dyDescent="0.3">
      <c r="A131" s="214">
        <f>'Data Input'!A133</f>
        <v>45095</v>
      </c>
      <c r="B131" s="210">
        <f>('Data Input'!B133-'Data Input'!B132)/('Data Input'!$A133-'Data Input'!$A132)</f>
        <v>20589.599999999999</v>
      </c>
      <c r="C131" s="289">
        <f>('Data Input'!C133-'Data Input'!C132)/('Data Input'!$A133-'Data Input'!$A132)</f>
        <v>-22017.8</v>
      </c>
      <c r="D131" s="210">
        <f>('Data Input'!D133-'Data Input'!D132)/('Data Input'!$A133-'Data Input'!$A132)</f>
        <v>0</v>
      </c>
      <c r="E131" s="289">
        <f>('Data Input'!E133-'Data Input'!E132)/('Data Input'!$A133-'Data Input'!$A132)</f>
        <v>2817.2</v>
      </c>
      <c r="F131" s="210">
        <v>0</v>
      </c>
      <c r="G131" s="289">
        <f>('Data Input'!G133-'Data Input'!G132)/('Data Input'!$A133-'Data Input'!$A132)</f>
        <v>1973.4</v>
      </c>
      <c r="H131" s="289">
        <f>('Data Input'!H133-'Data Input'!H132)/('Data Input'!$A133-'Data Input'!$A132)</f>
        <v>696</v>
      </c>
      <c r="I131" s="289"/>
      <c r="J131" s="210">
        <f>('Data Input'!J133-'Data Input'!J132)/('Data Input'!$A133-'Data Input'!$A132)</f>
        <v>9878.7999999999993</v>
      </c>
      <c r="K131" s="289">
        <f>('Data Input'!K133-'Data Input'!K132)/('Data Input'!$A133-'Data Input'!$A132)</f>
        <v>4168</v>
      </c>
      <c r="L131" s="210">
        <f>('Data Input'!L133-'Data Input'!L132)/('Data Input'!$A133-'Data Input'!$A132)</f>
        <v>25794</v>
      </c>
      <c r="M131" s="210">
        <f>('Data Input'!M133-'Data Input'!M132)/('Data Input'!$A133-'Data Input'!$A132)</f>
        <v>13702.8</v>
      </c>
      <c r="N131" s="210">
        <f>('Data Input'!N133-'Data Input'!N132)/('Data Input'!$A133-'Data Input'!$A132)</f>
        <v>7483.8</v>
      </c>
      <c r="O131" s="289">
        <f>('Data Input'!O133-'Data Input'!O132)/('Data Input'!$A133-'Data Input'!$A132)</f>
        <v>29502.799999999999</v>
      </c>
      <c r="P131" s="210">
        <f>('Data Input'!P133-'Data Input'!P132)/('Data Input'!$A133-'Data Input'!$A132)</f>
        <v>1083.5999999999999</v>
      </c>
      <c r="Q131" s="210"/>
      <c r="R131" s="276"/>
      <c r="S131" s="276"/>
      <c r="T131" s="289">
        <f>('Data Input'!T133-'Data Input'!T132)/('Data Input'!$A133-'Data Input'!$A132)</f>
        <v>6818</v>
      </c>
      <c r="U131" s="289">
        <f>('Data Input'!U133-'Data Input'!U132)/('Data Input'!$A133-'Data Input'!$A132)</f>
        <v>2143.8000000000002</v>
      </c>
      <c r="V131" s="297"/>
      <c r="W131" s="276"/>
      <c r="X131" s="210">
        <f t="shared" si="7"/>
        <v>102490.20000000001</v>
      </c>
      <c r="Y131" s="210">
        <f>('Data Input'!X133-'Data Input'!X132)/('Data Input'!$A133-'Data Input'!$A132)</f>
        <v>0</v>
      </c>
      <c r="Z131" s="210">
        <f t="shared" si="4"/>
        <v>102490.20000000001</v>
      </c>
    </row>
    <row r="132" spans="1:26" x14ac:dyDescent="0.3">
      <c r="A132" s="214">
        <f>'Data Input'!A134</f>
        <v>45111</v>
      </c>
      <c r="B132" s="210">
        <f>('Data Input'!B134-'Data Input'!B133)/('Data Input'!$A134-'Data Input'!$A133)</f>
        <v>7760.0625</v>
      </c>
      <c r="C132" s="289">
        <f>('Data Input'!C134-'Data Input'!C133)/('Data Input'!$A134-'Data Input'!$A133)</f>
        <v>818.8125</v>
      </c>
      <c r="D132" s="210">
        <f>('Data Input'!D134-'Data Input'!D133)/('Data Input'!$A134-'Data Input'!$A133)</f>
        <v>1485.625</v>
      </c>
      <c r="E132" s="289">
        <f>('Data Input'!E134-'Data Input'!E133)/('Data Input'!$A134-'Data Input'!$A133)</f>
        <v>7628.875</v>
      </c>
      <c r="F132" s="210">
        <v>1</v>
      </c>
      <c r="G132" s="289">
        <f>('Data Input'!G134-'Data Input'!G133)/('Data Input'!$A134-'Data Input'!$A133)</f>
        <v>1465.5625</v>
      </c>
      <c r="H132" s="289">
        <f>('Data Input'!H134-'Data Input'!H133)/('Data Input'!$A134-'Data Input'!$A133)</f>
        <v>5706.25</v>
      </c>
      <c r="I132" s="289"/>
      <c r="J132" s="210">
        <f>('Data Input'!J134-'Data Input'!J133)/('Data Input'!$A134-'Data Input'!$A133)</f>
        <v>8949.75</v>
      </c>
      <c r="K132" s="289">
        <f>('Data Input'!K134-'Data Input'!K133)/('Data Input'!$A134-'Data Input'!$A133)</f>
        <v>476.75</v>
      </c>
      <c r="L132" s="210">
        <f>('Data Input'!L134-'Data Input'!L133)/('Data Input'!$A134-'Data Input'!$A133)</f>
        <v>24469.375</v>
      </c>
      <c r="M132" s="210">
        <f>('Data Input'!M134-'Data Input'!M133)/('Data Input'!$A134-'Data Input'!$A133)</f>
        <v>13699.4375</v>
      </c>
      <c r="N132" s="210">
        <f>('Data Input'!N134-'Data Input'!N133)/('Data Input'!$A134-'Data Input'!$A133)</f>
        <v>7470.4375</v>
      </c>
      <c r="O132" s="289">
        <f>('Data Input'!O134-'Data Input'!O133)/('Data Input'!$A134-'Data Input'!$A133)</f>
        <v>30060.625</v>
      </c>
      <c r="P132" s="210">
        <f>('Data Input'!P134-'Data Input'!P133)/('Data Input'!$A134-'Data Input'!$A133)</f>
        <v>1302.4375</v>
      </c>
      <c r="Q132" s="210"/>
      <c r="R132" s="276"/>
      <c r="S132" s="276"/>
      <c r="T132" s="289">
        <f>('Data Input'!T134-'Data Input'!T133)/('Data Input'!$A134-'Data Input'!$A133)</f>
        <v>6770.625</v>
      </c>
      <c r="U132" s="289">
        <f>('Data Input'!U134-'Data Input'!U133)/('Data Input'!$A134-'Data Input'!$A133)</f>
        <v>2847.5</v>
      </c>
      <c r="V132" s="297"/>
      <c r="W132" s="276"/>
      <c r="X132" s="210">
        <f t="shared" si="7"/>
        <v>118065.625</v>
      </c>
      <c r="Y132" s="210">
        <f>('Data Input'!X134-'Data Input'!X133)/('Data Input'!$A134-'Data Input'!$A133)</f>
        <v>101031.25</v>
      </c>
      <c r="Z132" s="210">
        <f t="shared" ref="Z132:Z137" si="8">X132-Y132</f>
        <v>17034.375</v>
      </c>
    </row>
    <row r="133" spans="1:26" x14ac:dyDescent="0.3">
      <c r="A133" s="214">
        <f>'Data Input'!A135</f>
        <v>45119</v>
      </c>
      <c r="B133" s="210">
        <f>('Data Input'!B135-'Data Input'!B134)/('Data Input'!$A135-'Data Input'!$A134)</f>
        <v>0</v>
      </c>
      <c r="C133" s="289">
        <f>('Data Input'!C135-'Data Input'!C134)/('Data Input'!$A135-'Data Input'!$A134)</f>
        <v>5884</v>
      </c>
      <c r="D133" s="210">
        <v>11457.142857142857</v>
      </c>
      <c r="E133" s="289">
        <f>('Data Input'!E135-'Data Input'!E134)/('Data Input'!$A135-'Data Input'!$A134)</f>
        <v>-12337.375</v>
      </c>
      <c r="F133" s="210">
        <v>2</v>
      </c>
      <c r="G133" s="289">
        <f>('Data Input'!G135-'Data Input'!G134)/('Data Input'!$A135-'Data Input'!$A134)</f>
        <v>781.625</v>
      </c>
      <c r="H133" s="289">
        <f>('Data Input'!H135-'Data Input'!H134)/('Data Input'!$A135-'Data Input'!$A134)</f>
        <v>4650</v>
      </c>
      <c r="I133" s="289"/>
      <c r="J133" s="210">
        <f>('Data Input'!J135-'Data Input'!J134)/('Data Input'!$A135-'Data Input'!$A134)</f>
        <v>6640.625</v>
      </c>
      <c r="K133" s="289">
        <f>('Data Input'!K135-'Data Input'!K134)/('Data Input'!$A135-'Data Input'!$A134)</f>
        <v>-575</v>
      </c>
      <c r="L133" s="210">
        <f>('Data Input'!L135-'Data Input'!L134)/('Data Input'!$A135-'Data Input'!$A134)</f>
        <v>26072.5</v>
      </c>
      <c r="M133" s="210">
        <f>('Data Input'!M135-'Data Input'!M134)/('Data Input'!$A135-'Data Input'!$A134)</f>
        <v>13390.125</v>
      </c>
      <c r="N133" s="210">
        <f>('Data Input'!N135-'Data Input'!N134)/('Data Input'!$A135-'Data Input'!$A134)</f>
        <v>7430.625</v>
      </c>
      <c r="O133" s="289">
        <f>('Data Input'!O135-'Data Input'!O134)/('Data Input'!$A135-'Data Input'!$A134)</f>
        <v>30117.375</v>
      </c>
      <c r="P133" s="210">
        <f>('Data Input'!P135-'Data Input'!P134)/('Data Input'!$A135-'Data Input'!$A134)</f>
        <v>1435.25</v>
      </c>
      <c r="Q133" s="210"/>
      <c r="R133" s="276"/>
      <c r="S133" s="276"/>
      <c r="T133" s="289">
        <f>('Data Input'!T135-'Data Input'!T134)/('Data Input'!$A135-'Data Input'!$A134)</f>
        <v>7198.75</v>
      </c>
      <c r="U133" s="289">
        <f>('Data Input'!U135-'Data Input'!U134)/('Data Input'!$A135-'Data Input'!$A134)</f>
        <v>2238</v>
      </c>
      <c r="V133" s="297"/>
      <c r="W133" s="276"/>
      <c r="X133" s="210">
        <f t="shared" si="7"/>
        <v>102147.64285714286</v>
      </c>
      <c r="Y133" s="210">
        <f>('Data Input'!X135-'Data Input'!X134)/('Data Input'!$A135-'Data Input'!$A134)</f>
        <v>104062.5</v>
      </c>
      <c r="Z133" s="210">
        <f t="shared" si="8"/>
        <v>-1914.8571428571449</v>
      </c>
    </row>
    <row r="134" spans="1:26" x14ac:dyDescent="0.3">
      <c r="A134" s="214">
        <f>'Data Input'!A136</f>
        <v>45125</v>
      </c>
      <c r="B134" s="210">
        <f>('Data Input'!B136-'Data Input'!B135)/('Data Input'!$A136-'Data Input'!$A135)</f>
        <v>0</v>
      </c>
      <c r="C134" s="289">
        <f>('Data Input'!C136-'Data Input'!C135)/('Data Input'!$A136-'Data Input'!$A135)</f>
        <v>3214.6666666666665</v>
      </c>
      <c r="D134" s="210">
        <f>('Data Input'!D136-'Data Input'!D135)/('Data Input'!$A136-'Data Input'!$A135)</f>
        <v>4926.666666666667</v>
      </c>
      <c r="E134" s="289">
        <f>('Data Input'!E136-'Data Input'!E135)/('Data Input'!$A136-'Data Input'!$A135)</f>
        <v>2147.6666666666665</v>
      </c>
      <c r="F134" s="210">
        <v>3</v>
      </c>
      <c r="G134" s="289">
        <f>('Data Input'!G136-'Data Input'!G135)/('Data Input'!$A136-'Data Input'!$A135)</f>
        <v>1219.6666666666667</v>
      </c>
      <c r="H134" s="289">
        <f>('Data Input'!H136-'Data Input'!H135)/('Data Input'!$A136-'Data Input'!$A135)</f>
        <v>4613.333333333333</v>
      </c>
      <c r="I134" s="289"/>
      <c r="J134" s="210">
        <f>('Data Input'!J136-'Data Input'!J135)/('Data Input'!$A136-'Data Input'!$A135)</f>
        <v>5406.333333333333</v>
      </c>
      <c r="K134" s="289">
        <f>('Data Input'!K136-'Data Input'!K135)/('Data Input'!$A136-'Data Input'!$A135)</f>
        <v>4351.5</v>
      </c>
      <c r="L134" s="210">
        <f>('Data Input'!L136-'Data Input'!L135)/('Data Input'!$A136-'Data Input'!$A135)</f>
        <v>26588.333333333332</v>
      </c>
      <c r="M134" s="210">
        <f>('Data Input'!M136-'Data Input'!M135)/('Data Input'!$A136-'Data Input'!$A135)</f>
        <v>13755</v>
      </c>
      <c r="N134" s="210">
        <f>('Data Input'!N136-'Data Input'!N135)/('Data Input'!$A136-'Data Input'!$A135)</f>
        <v>7354.166666666667</v>
      </c>
      <c r="O134" s="289">
        <f>('Data Input'!O136-'Data Input'!O135)/('Data Input'!$A136-'Data Input'!$A135)</f>
        <v>30182.833333333332</v>
      </c>
      <c r="P134" s="210">
        <f>('Data Input'!P136-'Data Input'!P135)/('Data Input'!$A136-'Data Input'!$A135)</f>
        <v>1506.5</v>
      </c>
      <c r="Q134" s="210"/>
      <c r="R134" s="276"/>
      <c r="S134" s="276"/>
      <c r="T134" s="289">
        <f>('Data Input'!T136-'Data Input'!T135)/('Data Input'!$A136-'Data Input'!$A135)</f>
        <v>7464.666666666667</v>
      </c>
      <c r="U134" s="289">
        <f>('Data Input'!U136-'Data Input'!U135)/('Data Input'!$A136-'Data Input'!$A135)</f>
        <v>3936</v>
      </c>
      <c r="V134" s="297"/>
      <c r="W134" s="276"/>
      <c r="X134" s="210">
        <f t="shared" si="7"/>
        <v>112734.33333333333</v>
      </c>
      <c r="Y134" s="210">
        <f>('Data Input'!X136-'Data Input'!X135)/('Data Input'!$A136-'Data Input'!$A135)</f>
        <v>100966.66666666667</v>
      </c>
      <c r="Z134" s="210">
        <f t="shared" si="8"/>
        <v>11767.666666666657</v>
      </c>
    </row>
    <row r="135" spans="1:26" x14ac:dyDescent="0.3">
      <c r="A135" s="214">
        <f>'Data Input'!A137</f>
        <v>45132</v>
      </c>
      <c r="B135" s="210">
        <f>('Data Input'!B137-'Data Input'!B136)/('Data Input'!$A137-'Data Input'!$A136)</f>
        <v>20873.285714285714</v>
      </c>
      <c r="C135" s="289">
        <f>('Data Input'!C137-'Data Input'!C136)/('Data Input'!$A137-'Data Input'!$A136)</f>
        <v>2210.4285714285716</v>
      </c>
      <c r="D135" s="210">
        <f>('Data Input'!D137-'Data Input'!D136)/('Data Input'!$A137-'Data Input'!$A136)</f>
        <v>2472.8571428571427</v>
      </c>
      <c r="E135" s="289">
        <f>('Data Input'!E137-'Data Input'!E136)/('Data Input'!$A137-'Data Input'!$A136)</f>
        <v>0</v>
      </c>
      <c r="F135" s="210">
        <v>4</v>
      </c>
      <c r="G135" s="289">
        <f>('Data Input'!G137-'Data Input'!G136)/('Data Input'!$A137-'Data Input'!$A136)</f>
        <v>1314.1428571428571</v>
      </c>
      <c r="H135" s="289">
        <f>('Data Input'!H137-'Data Input'!H136)/('Data Input'!$A137-'Data Input'!$A136)</f>
        <v>4600</v>
      </c>
      <c r="I135" s="289"/>
      <c r="J135" s="210">
        <f>('Data Input'!J137-'Data Input'!J136)/('Data Input'!$A137-'Data Input'!$A136)</f>
        <v>6802.1428571428569</v>
      </c>
      <c r="K135" s="289">
        <f>('Data Input'!K137-'Data Input'!K136)/('Data Input'!$A137-'Data Input'!$A136)</f>
        <v>4422.2857142857147</v>
      </c>
      <c r="L135" s="210">
        <f>('Data Input'!L137-'Data Input'!L136)/('Data Input'!$A137-'Data Input'!$A136)</f>
        <v>27642.857142857141</v>
      </c>
      <c r="M135" s="210">
        <f>('Data Input'!M137-'Data Input'!M136)/('Data Input'!$A137-'Data Input'!$A136)</f>
        <v>13877.571428571429</v>
      </c>
      <c r="N135" s="210">
        <f>('Data Input'!N137-'Data Input'!N136)/('Data Input'!$A137-'Data Input'!$A136)</f>
        <v>7436.5714285714284</v>
      </c>
      <c r="O135" s="289">
        <f>('Data Input'!O137-'Data Input'!O136)/('Data Input'!$A137-'Data Input'!$A136)</f>
        <v>30736.571428571428</v>
      </c>
      <c r="P135" s="210">
        <f>('Data Input'!P137-'Data Input'!P136)/('Data Input'!$A137-'Data Input'!$A136)</f>
        <v>1567.5714285714287</v>
      </c>
      <c r="Q135" s="210"/>
      <c r="R135" s="276"/>
      <c r="S135" s="276"/>
      <c r="T135" s="289">
        <f>('Data Input'!T137-'Data Input'!T136)/('Data Input'!$A137-'Data Input'!$A136)</f>
        <v>7990.2857142857147</v>
      </c>
      <c r="U135" s="289">
        <f>('Data Input'!U137-'Data Input'!U136)/('Data Input'!$A137-'Data Input'!$A136)</f>
        <v>4081.1428571428573</v>
      </c>
      <c r="V135" s="297"/>
      <c r="W135" s="276"/>
      <c r="X135" s="210">
        <f t="shared" si="7"/>
        <v>131950.57142857145</v>
      </c>
      <c r="Y135" s="210">
        <f>('Data Input'!X137-'Data Input'!X136)/('Data Input'!$A137-'Data Input'!$A136)</f>
        <v>114900</v>
      </c>
      <c r="Z135" s="210">
        <f t="shared" si="8"/>
        <v>17050.571428571449</v>
      </c>
    </row>
    <row r="136" spans="1:26" x14ac:dyDescent="0.3">
      <c r="A136" s="214">
        <f>'Data Input'!A138</f>
        <v>45139</v>
      </c>
      <c r="B136" s="210">
        <f>('Data Input'!B138-'Data Input'!B137)/('Data Input'!$A138-'Data Input'!$A137)</f>
        <v>23791.857142857141</v>
      </c>
      <c r="C136" s="289">
        <f>('Data Input'!C138-'Data Input'!C137)/('Data Input'!$A138-'Data Input'!$A137)</f>
        <v>2166.8571428571427</v>
      </c>
      <c r="D136" s="210">
        <f>('Data Input'!D138-'Data Input'!D137)/('Data Input'!$A138-'Data Input'!$A137)</f>
        <v>352.85714285714283</v>
      </c>
      <c r="E136" s="289">
        <f>('Data Input'!E138-'Data Input'!E137)/('Data Input'!$A138-'Data Input'!$A137)</f>
        <v>13783.714285714286</v>
      </c>
      <c r="F136" s="210">
        <f>('Data Input'!F138-'Data Input'!F137)/('Data Input'!$A138-'Data Input'!$A137)</f>
        <v>0</v>
      </c>
      <c r="G136" s="289">
        <f>('Data Input'!G138-'Data Input'!G137)/('Data Input'!$A138-'Data Input'!$A137)</f>
        <v>1368.5714285714287</v>
      </c>
      <c r="H136" s="289">
        <f>('Data Input'!H138-'Data Input'!H137)/('Data Input'!$A138-'Data Input'!$A137)</f>
        <v>4438.5714285714284</v>
      </c>
      <c r="I136" s="289"/>
      <c r="J136" s="210">
        <f>('Data Input'!J138-'Data Input'!J137)/('Data Input'!$A138-'Data Input'!$A137)</f>
        <v>8131.1428571428569</v>
      </c>
      <c r="K136" s="289">
        <f>('Data Input'!K138-'Data Input'!K137)/('Data Input'!$A138-'Data Input'!$A137)</f>
        <v>10028.428571428571</v>
      </c>
      <c r="L136" s="210">
        <f>('Data Input'!L138-'Data Input'!L137)/('Data Input'!$A138-'Data Input'!$A137)</f>
        <v>27318.571428571428</v>
      </c>
      <c r="M136" s="210">
        <f>('Data Input'!M138-'Data Input'!M137)/('Data Input'!$A138-'Data Input'!$A137)</f>
        <v>13751.714285714286</v>
      </c>
      <c r="N136" s="210">
        <f>('Data Input'!N138-'Data Input'!N137)/('Data Input'!$A138-'Data Input'!$A137)</f>
        <v>7837.4285714285716</v>
      </c>
      <c r="O136" s="289">
        <f>('Data Input'!O138-'Data Input'!O137)/('Data Input'!$A138-'Data Input'!$A137)</f>
        <v>4509.5714285714284</v>
      </c>
      <c r="P136" s="210">
        <f>('Data Input'!P138-'Data Input'!P137)/('Data Input'!$A138-'Data Input'!$A137)</f>
        <v>1553</v>
      </c>
      <c r="Q136" s="210"/>
      <c r="R136" s="276"/>
      <c r="S136" s="276"/>
      <c r="T136" s="289">
        <f>('Data Input'!T138-'Data Input'!T137)/('Data Input'!$A138-'Data Input'!$A137)</f>
        <v>7708.5714285714284</v>
      </c>
      <c r="U136" s="289">
        <f>('Data Input'!U138-'Data Input'!U137)/('Data Input'!$A138-'Data Input'!$A137)</f>
        <v>2303.1428571428573</v>
      </c>
      <c r="V136" s="297"/>
      <c r="W136" s="276"/>
      <c r="X136" s="210">
        <f t="shared" si="7"/>
        <v>126740.85714285714</v>
      </c>
      <c r="Y136" s="210">
        <f>('Data Input'!X138-'Data Input'!X137)/('Data Input'!$A138-'Data Input'!$A137)</f>
        <v>89542.857142857145</v>
      </c>
      <c r="Z136" s="210">
        <f t="shared" si="8"/>
        <v>37198</v>
      </c>
    </row>
    <row r="137" spans="1:26" x14ac:dyDescent="0.3">
      <c r="A137" s="214">
        <f>'Data Input'!A139</f>
        <v>45146</v>
      </c>
      <c r="B137" s="210">
        <f>('Data Input'!B139-'Data Input'!B138)/('Data Input'!$A139-'Data Input'!$A138)</f>
        <v>21637.285714285714</v>
      </c>
      <c r="C137" s="289">
        <f>('Data Input'!C139-'Data Input'!C138)/('Data Input'!$A139-'Data Input'!$A138)</f>
        <v>4.7142857142857144</v>
      </c>
      <c r="D137" s="210">
        <f>('Data Input'!D139-'Data Input'!D138)/('Data Input'!$A139-'Data Input'!$A138)</f>
        <v>-780</v>
      </c>
      <c r="E137" s="289">
        <f>('Data Input'!E139-'Data Input'!E138)/('Data Input'!$A139-'Data Input'!$A138)</f>
        <v>5626.1428571428569</v>
      </c>
      <c r="F137" s="210">
        <f>('Data Input'!F139-'Data Input'!F138)/('Data Input'!$A139-'Data Input'!$A138)</f>
        <v>0</v>
      </c>
      <c r="G137" s="289">
        <f>('Data Input'!G139-'Data Input'!G138)/('Data Input'!$A139-'Data Input'!$A138)</f>
        <v>30</v>
      </c>
      <c r="H137" s="289">
        <f>('Data Input'!H139-'Data Input'!H138)/('Data Input'!$A139-'Data Input'!$A138)</f>
        <v>4187.1428571428569</v>
      </c>
      <c r="I137" s="289"/>
      <c r="J137" s="210">
        <f>('Data Input'!J139-'Data Input'!J138)/('Data Input'!$A139-'Data Input'!$A138)</f>
        <v>7589</v>
      </c>
      <c r="K137" s="289">
        <f>('Data Input'!K139-'Data Input'!K138)/('Data Input'!$A139-'Data Input'!$A138)</f>
        <v>5803</v>
      </c>
      <c r="L137" s="210">
        <f>('Data Input'!L139-'Data Input'!L138)/('Data Input'!$A139-'Data Input'!$A138)</f>
        <v>26180</v>
      </c>
      <c r="M137" s="210">
        <f>('Data Input'!M139-'Data Input'!M138)/('Data Input'!$A139-'Data Input'!$A138)</f>
        <v>13007.285714285714</v>
      </c>
      <c r="N137" s="210">
        <f>('Data Input'!N139-'Data Input'!N138)/('Data Input'!$A139-'Data Input'!$A138)</f>
        <v>7522.1428571428569</v>
      </c>
      <c r="O137" s="289">
        <f>('Data Input'!O139-'Data Input'!O138)/('Data Input'!$A139-'Data Input'!$A138)</f>
        <v>0.8571428571428571</v>
      </c>
      <c r="P137" s="210">
        <f>('Data Input'!P139-'Data Input'!P138)/('Data Input'!$A139-'Data Input'!$A138)</f>
        <v>1420.5714285714287</v>
      </c>
      <c r="Q137" s="210"/>
      <c r="R137" s="276"/>
      <c r="S137" s="276"/>
      <c r="T137" s="289">
        <f>('Data Input'!T139-'Data Input'!T138)/('Data Input'!$A139-'Data Input'!$A138)</f>
        <v>7922.8571428571431</v>
      </c>
      <c r="U137" s="289">
        <f>('Data Input'!U139-'Data Input'!U138)/('Data Input'!$A139-'Data Input'!$A138)</f>
        <v>9312.5714285714294</v>
      </c>
      <c r="V137" s="297"/>
      <c r="W137" s="276"/>
      <c r="X137" s="210">
        <f t="shared" si="7"/>
        <v>100151</v>
      </c>
      <c r="Y137" s="210">
        <f>('Data Input'!X139-'Data Input'!X138)/('Data Input'!$A139-'Data Input'!$A138)</f>
        <v>70757.142857142855</v>
      </c>
      <c r="Z137" s="210">
        <f t="shared" si="8"/>
        <v>29393.857142857145</v>
      </c>
    </row>
    <row r="138" spans="1:26" x14ac:dyDescent="0.3">
      <c r="A138" s="214">
        <f>'Data Input'!A140</f>
        <v>45160</v>
      </c>
      <c r="B138" s="210">
        <f>('Data Input'!B140-'Data Input'!B139)/('Data Input'!$A140-'Data Input'!$A139)</f>
        <v>23049.714285714286</v>
      </c>
      <c r="C138" s="289">
        <f>('Data Input'!C140-'Data Input'!C139)/('Data Input'!$A140-'Data Input'!$A139)</f>
        <v>362.07142857142856</v>
      </c>
      <c r="D138" s="210">
        <f>('Data Input'!D140-'Data Input'!D139)/('Data Input'!$A140-'Data Input'!$A139)</f>
        <v>2999.2857142857142</v>
      </c>
      <c r="E138" s="289">
        <f>('Data Input'!E140-'Data Input'!E139)/('Data Input'!$A140-'Data Input'!$A139)</f>
        <v>5839.5</v>
      </c>
      <c r="F138" s="210">
        <f>('Data Input'!F140-'Data Input'!F139)/('Data Input'!$A140-'Data Input'!$A139)</f>
        <v>0</v>
      </c>
      <c r="G138" s="289">
        <f>('Data Input'!G140-'Data Input'!G139)/('Data Input'!$A140-'Data Input'!$A139)</f>
        <v>4342.2857142857147</v>
      </c>
      <c r="H138" s="289">
        <f>('Data Input'!H140-'Data Input'!H139)/('Data Input'!$A140-'Data Input'!$A139)</f>
        <v>4632.8571428571431</v>
      </c>
      <c r="I138" s="289"/>
      <c r="J138" s="210">
        <f>('Data Input'!J140-'Data Input'!J139)/('Data Input'!$A140-'Data Input'!$A139)</f>
        <v>7540.5</v>
      </c>
      <c r="K138" s="289">
        <f>('Data Input'!K140-'Data Input'!K139)/('Data Input'!$A140-'Data Input'!$A139)</f>
        <v>5718.6428571428569</v>
      </c>
      <c r="L138" s="210">
        <f>('Data Input'!L140-'Data Input'!L139)/('Data Input'!$A140-'Data Input'!$A139)</f>
        <v>27240.714285714286</v>
      </c>
      <c r="M138" s="210">
        <f>('Data Input'!M140-'Data Input'!M139)/('Data Input'!$A140-'Data Input'!$A139)</f>
        <v>13300.071428571429</v>
      </c>
      <c r="N138" s="210">
        <f>('Data Input'!N140-'Data Input'!N139)/('Data Input'!$A140-'Data Input'!$A139)</f>
        <v>7636.4285714285716</v>
      </c>
      <c r="O138" s="289">
        <f>('Data Input'!O140-'Data Input'!O139)/('Data Input'!$A140-'Data Input'!$A139)</f>
        <v>11321.142857142857</v>
      </c>
      <c r="P138" s="210">
        <f>('Data Input'!P140-'Data Input'!P139)/('Data Input'!$A140-'Data Input'!$A139)</f>
        <v>1746.5</v>
      </c>
      <c r="Q138" s="210"/>
      <c r="R138" s="276"/>
      <c r="S138" s="276"/>
      <c r="T138" s="289">
        <f>('Data Input'!T140-'Data Input'!T139)/('Data Input'!$A140-'Data Input'!$A139)</f>
        <v>7913.2857142857147</v>
      </c>
      <c r="U138" s="289">
        <f>('Data Input'!U140-'Data Input'!U139)/('Data Input'!$A140-'Data Input'!$A139)</f>
        <v>8103.7857142857147</v>
      </c>
      <c r="V138" s="297"/>
      <c r="W138" s="276"/>
      <c r="X138" s="210">
        <f t="shared" ref="X138:X160" si="9">SUM(B138:T138)</f>
        <v>123643</v>
      </c>
      <c r="Y138" s="210">
        <f>('Data Input'!X140-'Data Input'!X139)/('Data Input'!$A140-'Data Input'!$A139)</f>
        <v>94571.428571428565</v>
      </c>
      <c r="Z138" s="210">
        <f t="shared" ref="Z138:Z163" si="10">X138-Y138</f>
        <v>29071.571428571435</v>
      </c>
    </row>
    <row r="139" spans="1:26" x14ac:dyDescent="0.3">
      <c r="A139" s="214">
        <f>'Data Input'!A141</f>
        <v>45167</v>
      </c>
      <c r="B139" s="210">
        <f>('Data Input'!B141-'Data Input'!B140)/('Data Input'!$A141-'Data Input'!$A140)</f>
        <v>22654.142857142859</v>
      </c>
      <c r="C139" s="289">
        <f>('Data Input'!C141-'Data Input'!C140)/('Data Input'!$A141-'Data Input'!$A140)</f>
        <v>6070.1428571428569</v>
      </c>
      <c r="D139" s="210">
        <f>('Data Input'!D141-'Data Input'!D140)/('Data Input'!$A141-'Data Input'!$A140)</f>
        <v>3440</v>
      </c>
      <c r="E139" s="289">
        <f>('Data Input'!E141-'Data Input'!E140)/('Data Input'!$A141-'Data Input'!$A140)</f>
        <v>3709</v>
      </c>
      <c r="F139" s="210">
        <f>('Data Input'!F141-'Data Input'!F140)/('Data Input'!$A141-'Data Input'!$A140)</f>
        <v>0</v>
      </c>
      <c r="G139" s="289">
        <f>('Data Input'!G141-'Data Input'!G140)/('Data Input'!$A141-'Data Input'!$A140)</f>
        <v>1548.5714285714287</v>
      </c>
      <c r="H139" s="289">
        <f>('Data Input'!H141-'Data Input'!H140)/('Data Input'!$A141-'Data Input'!$A140)</f>
        <v>5645.7142857142853</v>
      </c>
      <c r="I139" s="289"/>
      <c r="J139" s="210">
        <f>('Data Input'!J141-'Data Input'!J140)/('Data Input'!$A141-'Data Input'!$A140)</f>
        <v>5341</v>
      </c>
      <c r="K139" s="289">
        <f>('Data Input'!K141-'Data Input'!K140)/('Data Input'!$A141-'Data Input'!$A140)</f>
        <v>10734</v>
      </c>
      <c r="L139" s="210">
        <f>('Data Input'!L141-'Data Input'!L140)/('Data Input'!$A141-'Data Input'!$A140)</f>
        <v>26490.857142857141</v>
      </c>
      <c r="M139" s="210">
        <f>('Data Input'!M141-'Data Input'!M140)/('Data Input'!$A141-'Data Input'!$A140)</f>
        <v>12652.857142857143</v>
      </c>
      <c r="N139" s="210">
        <f>('Data Input'!N141-'Data Input'!N140)/('Data Input'!$A141-'Data Input'!$A140)</f>
        <v>7174.5714285714284</v>
      </c>
      <c r="O139" s="289">
        <f>('Data Input'!O141-'Data Input'!O140)/('Data Input'!$A141-'Data Input'!$A140)</f>
        <v>25147.142857142859</v>
      </c>
      <c r="P139" s="210">
        <f>('Data Input'!P141-'Data Input'!P140)/('Data Input'!$A141-'Data Input'!$A140)</f>
        <v>2399.7142857142858</v>
      </c>
      <c r="Q139" s="210"/>
      <c r="R139" s="276"/>
      <c r="S139" s="276"/>
      <c r="T139" s="289">
        <f>('Data Input'!T141-'Data Input'!T140)/('Data Input'!$A141-'Data Input'!$A140)</f>
        <v>10372</v>
      </c>
      <c r="U139" s="289">
        <f>('Data Input'!U141-'Data Input'!U140)/('Data Input'!$A141-'Data Input'!$A140)</f>
        <v>22822</v>
      </c>
      <c r="V139" s="297"/>
      <c r="W139" s="276"/>
      <c r="X139" s="210">
        <f t="shared" si="9"/>
        <v>143379.71428571429</v>
      </c>
      <c r="Y139" s="210">
        <f>('Data Input'!X141-'Data Input'!X140)/('Data Input'!$A141-'Data Input'!$A140)</f>
        <v>109757.14285714286</v>
      </c>
      <c r="Z139" s="210">
        <f t="shared" si="10"/>
        <v>33622.571428571435</v>
      </c>
    </row>
    <row r="140" spans="1:26" x14ac:dyDescent="0.3">
      <c r="A140" s="214">
        <f>'Data Input'!A142</f>
        <v>45174</v>
      </c>
      <c r="B140" s="210">
        <f>('Data Input'!B142-'Data Input'!B141)/('Data Input'!$A142-'Data Input'!$A141)</f>
        <v>23225.571428571428</v>
      </c>
      <c r="C140" s="289">
        <f>('Data Input'!C142-'Data Input'!C141)/('Data Input'!$A142-'Data Input'!$A141)</f>
        <v>1718.7142857142858</v>
      </c>
      <c r="D140" s="210">
        <f>('Data Input'!D142-'Data Input'!D141)/('Data Input'!$A142-'Data Input'!$A141)</f>
        <v>3132.8571428571427</v>
      </c>
      <c r="E140" s="289">
        <f>('Data Input'!E142-'Data Input'!E141)/('Data Input'!$A142-'Data Input'!$A141)</f>
        <v>4077.1428571428573</v>
      </c>
      <c r="F140" s="210">
        <f>('Data Input'!F142-'Data Input'!F141)/('Data Input'!$A142-'Data Input'!$A141)</f>
        <v>0</v>
      </c>
      <c r="G140" s="289">
        <f>('Data Input'!G142-'Data Input'!G141)/('Data Input'!$A142-'Data Input'!$A141)</f>
        <v>1000</v>
      </c>
      <c r="H140" s="289">
        <f>('Data Input'!H142-'Data Input'!H141)/('Data Input'!$A142-'Data Input'!$A141)</f>
        <v>5551.4285714285716</v>
      </c>
      <c r="I140" s="289"/>
      <c r="J140" s="210">
        <f>('Data Input'!J142-'Data Input'!J141)/('Data Input'!$A142-'Data Input'!$A141)</f>
        <v>6049.5714285714284</v>
      </c>
      <c r="K140" s="289">
        <f>('Data Input'!K142-'Data Input'!K141)/('Data Input'!$A142-'Data Input'!$A141)</f>
        <v>6190.1428571428569</v>
      </c>
      <c r="L140" s="210">
        <f>('Data Input'!L142-'Data Input'!L141)/('Data Input'!$A142-'Data Input'!$A141)</f>
        <v>26424.857142857141</v>
      </c>
      <c r="M140" s="210">
        <f>('Data Input'!M142-'Data Input'!M141)/('Data Input'!$A142-'Data Input'!$A141)</f>
        <v>13017.714285714286</v>
      </c>
      <c r="N140" s="210">
        <f>('Data Input'!N142-'Data Input'!N141)/('Data Input'!$A142-'Data Input'!$A141)</f>
        <v>7452.5714285714284</v>
      </c>
      <c r="O140" s="289">
        <f>('Data Input'!O142-'Data Input'!O141)/('Data Input'!$A142-'Data Input'!$A141)</f>
        <v>25948.571428571428</v>
      </c>
      <c r="P140" s="210">
        <f>('Data Input'!P142-'Data Input'!P141)/('Data Input'!$A142-'Data Input'!$A141)</f>
        <v>2098.5714285714284</v>
      </c>
      <c r="Q140" s="210"/>
      <c r="R140" s="276"/>
      <c r="S140" s="276"/>
      <c r="T140" s="289">
        <f>('Data Input'!T142-'Data Input'!T141)/('Data Input'!$A142-'Data Input'!$A141)</f>
        <v>7361.4285714285716</v>
      </c>
      <c r="U140" s="289">
        <f>('Data Input'!U142-'Data Input'!U141)/('Data Input'!$A142-'Data Input'!$A141)</f>
        <v>11659.857142857143</v>
      </c>
      <c r="V140" s="297"/>
      <c r="W140" s="276"/>
      <c r="X140" s="210">
        <f t="shared" si="9"/>
        <v>133249.14285714287</v>
      </c>
      <c r="Y140" s="210">
        <f>('Data Input'!X142-'Data Input'!X141)/('Data Input'!$A142-'Data Input'!$A141)</f>
        <v>106957.14285714286</v>
      </c>
      <c r="Z140" s="210">
        <f t="shared" si="10"/>
        <v>26292.000000000015</v>
      </c>
    </row>
    <row r="141" spans="1:26" x14ac:dyDescent="0.3">
      <c r="A141" s="214">
        <f>'Data Input'!A143</f>
        <v>45181</v>
      </c>
      <c r="B141" s="210">
        <f>('Data Input'!B143-'Data Input'!B142)/('Data Input'!$A143-'Data Input'!$A142)</f>
        <v>23814</v>
      </c>
      <c r="C141" s="289">
        <f>('Data Input'!C143-'Data Input'!C142)/('Data Input'!$A143-'Data Input'!$A142)</f>
        <v>2175.1428571428573</v>
      </c>
      <c r="D141" s="210">
        <f>('Data Input'!D143-'Data Input'!D142)/('Data Input'!$A143-'Data Input'!$A142)</f>
        <v>3121.4285714285716</v>
      </c>
      <c r="E141" s="289">
        <f>('Data Input'!E143-'Data Input'!E142)/('Data Input'!$A143-'Data Input'!$A142)</f>
        <v>3744</v>
      </c>
      <c r="F141" s="210">
        <f>('Data Input'!F143-'Data Input'!F142)/('Data Input'!$A143-'Data Input'!$A142)</f>
        <v>0</v>
      </c>
      <c r="G141" s="289">
        <f>('Data Input'!G143-'Data Input'!G142)/('Data Input'!$A143-'Data Input'!$A142)</f>
        <v>408.28571428571428</v>
      </c>
      <c r="H141" s="289">
        <f>('Data Input'!H143-'Data Input'!H142)/('Data Input'!$A143-'Data Input'!$A142)</f>
        <v>4914.2857142857147</v>
      </c>
      <c r="I141" s="289"/>
      <c r="J141" s="210">
        <f>('Data Input'!J143-'Data Input'!J142)/('Data Input'!$A143-'Data Input'!$A142)</f>
        <v>5745.2857142857147</v>
      </c>
      <c r="K141" s="289">
        <f>('Data Input'!K143-'Data Input'!K142)/('Data Input'!$A143-'Data Input'!$A142)</f>
        <v>0</v>
      </c>
      <c r="L141" s="210">
        <f>('Data Input'!L143-'Data Input'!L142)/('Data Input'!$A143-'Data Input'!$A142)</f>
        <v>27480</v>
      </c>
      <c r="M141" s="210">
        <f>('Data Input'!M143-'Data Input'!M142)/('Data Input'!$A143-'Data Input'!$A142)</f>
        <v>13534.142857142857</v>
      </c>
      <c r="N141" s="210">
        <f>('Data Input'!N143-'Data Input'!N142)/('Data Input'!$A143-'Data Input'!$A142)</f>
        <v>7713</v>
      </c>
      <c r="O141" s="289">
        <f>('Data Input'!O143-'Data Input'!O142)/('Data Input'!$A143-'Data Input'!$A142)</f>
        <v>23074.571428571428</v>
      </c>
      <c r="P141" s="210">
        <f>('Data Input'!P143-'Data Input'!P142)/('Data Input'!$A143-'Data Input'!$A142)</f>
        <v>1703.8571428571429</v>
      </c>
      <c r="Q141" s="210"/>
      <c r="R141" s="276"/>
      <c r="S141" s="276"/>
      <c r="T141" s="289">
        <f>('Data Input'!T143-'Data Input'!T142)/('Data Input'!$A143-'Data Input'!$A142)</f>
        <v>7331.4285714285716</v>
      </c>
      <c r="U141" s="289">
        <f>('Data Input'!U143-'Data Input'!U142)/('Data Input'!$A143-'Data Input'!$A142)</f>
        <v>11797.857142857143</v>
      </c>
      <c r="V141" s="297"/>
      <c r="W141" s="276"/>
      <c r="X141" s="210">
        <f t="shared" si="9"/>
        <v>124759.42857142858</v>
      </c>
      <c r="Y141" s="210">
        <f>('Data Input'!X143-'Data Input'!X142)/('Data Input'!$A143-'Data Input'!$A142)</f>
        <v>106328.57142857143</v>
      </c>
      <c r="Z141" s="210">
        <f t="shared" si="10"/>
        <v>18430.857142857145</v>
      </c>
    </row>
    <row r="142" spans="1:26" x14ac:dyDescent="0.3">
      <c r="A142" s="214">
        <f>'Data Input'!A144</f>
        <v>45188</v>
      </c>
      <c r="B142" s="210">
        <f>('Data Input'!B144-'Data Input'!B143)/('Data Input'!$A144-'Data Input'!$A143)</f>
        <v>23235.857142857141</v>
      </c>
      <c r="C142" s="289">
        <f>('Data Input'!C144-'Data Input'!C143)/('Data Input'!$A144-'Data Input'!$A143)</f>
        <v>2299.2857142857142</v>
      </c>
      <c r="D142" s="210">
        <f>('Data Input'!D144-'Data Input'!D143)/('Data Input'!$A144-'Data Input'!$A143)</f>
        <v>2821.4285714285716</v>
      </c>
      <c r="E142" s="289">
        <f>('Data Input'!E144-'Data Input'!E143)/('Data Input'!$A144-'Data Input'!$A143)</f>
        <v>9267.2857142857138</v>
      </c>
      <c r="F142" s="210">
        <f>('Data Input'!F144-'Data Input'!F143)/('Data Input'!$A144-'Data Input'!$A143)</f>
        <v>0</v>
      </c>
      <c r="G142" s="289">
        <f>('Data Input'!G144-'Data Input'!G143)/('Data Input'!$A144-'Data Input'!$A143)</f>
        <v>0</v>
      </c>
      <c r="H142" s="289">
        <f>('Data Input'!H144-'Data Input'!H143)/('Data Input'!$A144-'Data Input'!$A143)</f>
        <v>4548.5714285714284</v>
      </c>
      <c r="I142" s="289"/>
      <c r="J142" s="210">
        <f>('Data Input'!J144-'Data Input'!J143)/('Data Input'!$A144-'Data Input'!$A143)</f>
        <v>3107.4285714285716</v>
      </c>
      <c r="K142" s="289">
        <f>('Data Input'!K144-'Data Input'!K143)/('Data Input'!$A144-'Data Input'!$A143)</f>
        <v>0</v>
      </c>
      <c r="L142" s="210">
        <f>('Data Input'!L144-'Data Input'!L143)/('Data Input'!$A144-'Data Input'!$A143)</f>
        <v>26524.285714285714</v>
      </c>
      <c r="M142" s="210">
        <f>('Data Input'!M144-'Data Input'!M143)/('Data Input'!$A144-'Data Input'!$A143)</f>
        <v>13152.285714285714</v>
      </c>
      <c r="N142" s="210">
        <f>('Data Input'!N144-'Data Input'!N143)/('Data Input'!$A144-'Data Input'!$A143)</f>
        <v>605</v>
      </c>
      <c r="O142" s="289">
        <f>('Data Input'!O144-'Data Input'!O143)/('Data Input'!$A144-'Data Input'!$A143)</f>
        <v>10914.428571428571</v>
      </c>
      <c r="P142" s="210">
        <f>('Data Input'!P144-'Data Input'!P143)/('Data Input'!$A144-'Data Input'!$A143)</f>
        <v>3126</v>
      </c>
      <c r="Q142" s="210"/>
      <c r="R142" s="276"/>
      <c r="S142" s="276"/>
      <c r="T142" s="289">
        <f>('Data Input'!T144-'Data Input'!T143)/('Data Input'!$A144-'Data Input'!$A143)</f>
        <v>7500</v>
      </c>
      <c r="U142" s="289">
        <f>('Data Input'!U144-'Data Input'!U143)/('Data Input'!$A144-'Data Input'!$A143)</f>
        <v>21702.714285714286</v>
      </c>
      <c r="V142" s="297"/>
      <c r="W142" s="276"/>
      <c r="X142" s="210">
        <f t="shared" si="9"/>
        <v>107101.85714285713</v>
      </c>
      <c r="Y142" s="210">
        <f>('Data Input'!X144-'Data Input'!X143)/('Data Input'!$A144-'Data Input'!$A143)</f>
        <v>81614.28571428571</v>
      </c>
      <c r="Z142" s="210">
        <f t="shared" si="10"/>
        <v>25487.57142857142</v>
      </c>
    </row>
    <row r="143" spans="1:26" x14ac:dyDescent="0.3">
      <c r="A143" s="214">
        <f>'Data Input'!A145</f>
        <v>45195</v>
      </c>
      <c r="B143" s="210">
        <f>('Data Input'!B145-'Data Input'!B144)/('Data Input'!$A145-'Data Input'!$A144)</f>
        <v>16799.428571428572</v>
      </c>
      <c r="C143" s="289">
        <f>('Data Input'!C145-'Data Input'!C144)/('Data Input'!$A145-'Data Input'!$A144)</f>
        <v>1162.7142857142858</v>
      </c>
      <c r="D143" s="210">
        <f>('Data Input'!D145-'Data Input'!D144)/('Data Input'!$A145-'Data Input'!$A144)</f>
        <v>2127.1428571428573</v>
      </c>
      <c r="E143" s="289">
        <f>('Data Input'!E145-'Data Input'!E144)/('Data Input'!$A145-'Data Input'!$A144)</f>
        <v>-3227.4285714285716</v>
      </c>
      <c r="F143" s="210">
        <f>('Data Input'!F145-'Data Input'!F144)/('Data Input'!$A145-'Data Input'!$A144)</f>
        <v>0</v>
      </c>
      <c r="G143" s="289">
        <f>('Data Input'!G145-'Data Input'!G144)/('Data Input'!$A145-'Data Input'!$A144)</f>
        <v>9668.2857142857138</v>
      </c>
      <c r="H143" s="289">
        <f>('Data Input'!H145-'Data Input'!H144)/('Data Input'!$A145-'Data Input'!$A144)</f>
        <v>3707.1428571428573</v>
      </c>
      <c r="I143" s="289"/>
      <c r="J143" s="210">
        <f>('Data Input'!J145-'Data Input'!J144)/('Data Input'!$A145-'Data Input'!$A144)</f>
        <v>0</v>
      </c>
      <c r="K143" s="289">
        <f>('Data Input'!K145-'Data Input'!K144)/('Data Input'!$A145-'Data Input'!$A144)</f>
        <v>0</v>
      </c>
      <c r="L143" s="210">
        <f>('Data Input'!L145-'Data Input'!L144)/('Data Input'!$A145-'Data Input'!$A144)</f>
        <v>10712.857142857143</v>
      </c>
      <c r="M143" s="210">
        <f>('Data Input'!M145-'Data Input'!M144)/('Data Input'!$A145-'Data Input'!$A144)</f>
        <v>13163.285714285714</v>
      </c>
      <c r="N143" s="210">
        <f>('Data Input'!N145-'Data Input'!N144)/('Data Input'!$A145-'Data Input'!$A144)</f>
        <v>13408.285714285714</v>
      </c>
      <c r="O143" s="289">
        <f>('Data Input'!O145-'Data Input'!O144)/('Data Input'!$A145-'Data Input'!$A144)</f>
        <v>12552.714285714286</v>
      </c>
      <c r="P143" s="210">
        <f>('Data Input'!P145-'Data Input'!P144)/('Data Input'!$A145-'Data Input'!$A144)</f>
        <v>46.571428571428569</v>
      </c>
      <c r="Q143" s="210"/>
      <c r="R143" s="276"/>
      <c r="S143" s="276"/>
      <c r="T143" s="289">
        <f>('Data Input'!T145-'Data Input'!T144)/('Data Input'!$A145-'Data Input'!$A144)</f>
        <v>8004.2857142857147</v>
      </c>
      <c r="U143" s="289">
        <f>('Data Input'!U145-'Data Input'!U144)/('Data Input'!$A145-'Data Input'!$A144)</f>
        <v>1415.1428571428571</v>
      </c>
      <c r="V143" s="297"/>
      <c r="W143" s="276"/>
      <c r="X143" s="210">
        <f t="shared" si="9"/>
        <v>88125.285714285725</v>
      </c>
      <c r="Y143" s="210">
        <f>('Data Input'!X145-'Data Input'!X144)/('Data Input'!$A145-'Data Input'!$A144)</f>
        <v>46957.142857142855</v>
      </c>
      <c r="Z143" s="210">
        <f t="shared" si="10"/>
        <v>41168.14285714287</v>
      </c>
    </row>
    <row r="144" spans="1:26" x14ac:dyDescent="0.3">
      <c r="A144" s="214">
        <f>'Data Input'!A146</f>
        <v>45202</v>
      </c>
      <c r="B144" s="210">
        <f>('Data Input'!B146-'Data Input'!B145)/('Data Input'!$A146-'Data Input'!$A145)</f>
        <v>15305.142857142857</v>
      </c>
      <c r="C144" s="289">
        <f>('Data Input'!C146-'Data Input'!C145)/('Data Input'!$A146-'Data Input'!$A145)</f>
        <v>127.85714285714286</v>
      </c>
      <c r="D144" s="210">
        <f>('Data Input'!D146-'Data Input'!D145)/('Data Input'!$A146-'Data Input'!$A145)</f>
        <v>2577.1428571428573</v>
      </c>
      <c r="E144" s="289">
        <f>('Data Input'!E146-'Data Input'!E145)/('Data Input'!$A146-'Data Input'!$A145)</f>
        <v>0</v>
      </c>
      <c r="F144" s="210">
        <f>('Data Input'!F146-'Data Input'!F145)/('Data Input'!$A146-'Data Input'!$A145)</f>
        <v>0</v>
      </c>
      <c r="G144" s="289">
        <f>('Data Input'!G146-'Data Input'!G145)/('Data Input'!$A146-'Data Input'!$A145)</f>
        <v>5353.8571428571431</v>
      </c>
      <c r="H144" s="289">
        <f>('Data Input'!H146-'Data Input'!H145)/('Data Input'!$A146-'Data Input'!$A145)</f>
        <v>4567.1428571428569</v>
      </c>
      <c r="I144" s="289"/>
      <c r="J144" s="210">
        <f>('Data Input'!J146-'Data Input'!J145)/('Data Input'!$A146-'Data Input'!$A145)</f>
        <v>0</v>
      </c>
      <c r="K144" s="289">
        <f>('Data Input'!K146-'Data Input'!K145)/('Data Input'!$A146-'Data Input'!$A145)</f>
        <v>22938.428571428572</v>
      </c>
      <c r="L144" s="210">
        <v>7000</v>
      </c>
      <c r="M144" s="210">
        <f>('Data Input'!M146-'Data Input'!M145)/('Data Input'!$A146-'Data Input'!$A145)</f>
        <v>12242.428571428571</v>
      </c>
      <c r="N144" s="210">
        <f>('Data Input'!N146-'Data Input'!N145)/('Data Input'!$A146-'Data Input'!$A145)</f>
        <v>5782</v>
      </c>
      <c r="O144" s="289">
        <f>('Data Input'!O146-'Data Input'!O145)/('Data Input'!$A146-'Data Input'!$A145)</f>
        <v>14235.857142857143</v>
      </c>
      <c r="P144" s="210">
        <f>('Data Input'!P146-'Data Input'!P145)/('Data Input'!$A146-'Data Input'!$A145)</f>
        <v>1364.8571428571429</v>
      </c>
      <c r="Q144" s="210"/>
      <c r="R144" s="276"/>
      <c r="S144" s="276"/>
      <c r="T144" s="289">
        <f>('Data Input'!T146-'Data Input'!T145)/('Data Input'!$A146-'Data Input'!$A145)</f>
        <v>8615.7142857142862</v>
      </c>
      <c r="U144" s="289">
        <f>('Data Input'!U146-'Data Input'!U145)/('Data Input'!$A146-'Data Input'!$A145)</f>
        <v>0</v>
      </c>
      <c r="V144" s="297"/>
      <c r="W144" s="276"/>
      <c r="X144" s="210">
        <f t="shared" si="9"/>
        <v>100110.42857142858</v>
      </c>
      <c r="Y144" s="210">
        <f>('Data Input'!X146-'Data Input'!X145)/('Data Input'!$A146-'Data Input'!$A145)</f>
        <v>49000</v>
      </c>
      <c r="Z144" s="210">
        <f t="shared" si="10"/>
        <v>51110.42857142858</v>
      </c>
    </row>
    <row r="145" spans="1:26" x14ac:dyDescent="0.3">
      <c r="A145" s="214">
        <f>'Data Input'!A147</f>
        <v>45210</v>
      </c>
      <c r="B145" s="210">
        <f>('Data Input'!B147-'Data Input'!B146)/('Data Input'!$A147-'Data Input'!$A146)</f>
        <v>15299.75</v>
      </c>
      <c r="C145" s="289">
        <f>('Data Input'!C147-'Data Input'!C146)/('Data Input'!$A147-'Data Input'!$A146)</f>
        <v>0</v>
      </c>
      <c r="D145" s="210">
        <f>('Data Input'!D147-'Data Input'!D146)/('Data Input'!$A147-'Data Input'!$A146)</f>
        <v>2056.25</v>
      </c>
      <c r="E145" s="289">
        <f>('Data Input'!E147-'Data Input'!E146)/('Data Input'!$A147-'Data Input'!$A146)</f>
        <v>0</v>
      </c>
      <c r="F145" s="210">
        <f>('Data Input'!F147-'Data Input'!F146)/('Data Input'!$A147-'Data Input'!$A146)</f>
        <v>0</v>
      </c>
      <c r="G145" s="289">
        <f>('Data Input'!G147-'Data Input'!G146)/('Data Input'!$A147-'Data Input'!$A146)</f>
        <v>3148.625</v>
      </c>
      <c r="H145" s="289">
        <f>('Data Input'!H147-'Data Input'!H146)/('Data Input'!$A147-'Data Input'!$A146)</f>
        <v>4393.75</v>
      </c>
      <c r="I145" s="289"/>
      <c r="J145" s="210">
        <f>('Data Input'!J147-'Data Input'!J146)/('Data Input'!$A147-'Data Input'!$A146)</f>
        <v>0</v>
      </c>
      <c r="K145" s="289">
        <f>('Data Input'!K147-'Data Input'!K146)/('Data Input'!$A147-'Data Input'!$A146)</f>
        <v>23428</v>
      </c>
      <c r="L145" s="210">
        <v>7000</v>
      </c>
      <c r="M145" s="210">
        <f>('Data Input'!M147-'Data Input'!M146)/('Data Input'!$A147-'Data Input'!$A146)</f>
        <v>12106</v>
      </c>
      <c r="N145" s="210">
        <f>('Data Input'!N147-'Data Input'!N146)/('Data Input'!$A147-'Data Input'!$A146)</f>
        <v>5764.75</v>
      </c>
      <c r="O145" s="289">
        <f>('Data Input'!O147-'Data Input'!O146)/('Data Input'!$A147-'Data Input'!$A146)</f>
        <v>13515.75</v>
      </c>
      <c r="P145" s="210">
        <f>('Data Input'!P147-'Data Input'!P146)/('Data Input'!$A147-'Data Input'!$A146)</f>
        <v>1134.75</v>
      </c>
      <c r="Q145" s="210"/>
      <c r="R145" s="276"/>
      <c r="S145" s="276"/>
      <c r="T145" s="289">
        <f>('Data Input'!T147-'Data Input'!T146)/('Data Input'!$A147-'Data Input'!$A146)</f>
        <v>6688.75</v>
      </c>
      <c r="U145" s="289">
        <f>('Data Input'!U147-'Data Input'!U146)/('Data Input'!$A147-'Data Input'!$A146)</f>
        <v>21436.875</v>
      </c>
      <c r="V145" s="297"/>
      <c r="W145" s="276"/>
      <c r="X145" s="210">
        <f t="shared" si="9"/>
        <v>94536.375</v>
      </c>
      <c r="Y145" s="210">
        <f>('Data Input'!X147-'Data Input'!X146)/('Data Input'!$A147-'Data Input'!$A146)</f>
        <v>37500</v>
      </c>
      <c r="Z145" s="210">
        <f t="shared" si="10"/>
        <v>57036.375</v>
      </c>
    </row>
    <row r="146" spans="1:26" x14ac:dyDescent="0.3">
      <c r="A146" s="214">
        <f>'Data Input'!A148</f>
        <v>45211</v>
      </c>
      <c r="B146" s="210">
        <f>('Data Input'!B148-'Data Input'!B147)/('Data Input'!$A148-'Data Input'!$A147)</f>
        <v>0</v>
      </c>
      <c r="C146" s="289">
        <f>('Data Input'!C148-'Data Input'!C147)/('Data Input'!$A148-'Data Input'!$A147)</f>
        <v>0</v>
      </c>
      <c r="D146" s="210">
        <f>('Data Input'!D148-'Data Input'!D147)/('Data Input'!$A148-'Data Input'!$A147)</f>
        <v>3480</v>
      </c>
      <c r="E146" s="289">
        <f>('Data Input'!E148-'Data Input'!E147)/('Data Input'!$A148-'Data Input'!$A147)</f>
        <v>0</v>
      </c>
      <c r="F146" s="210">
        <f>('Data Input'!F148-'Data Input'!F147)/('Data Input'!$A148-'Data Input'!$A147)</f>
        <v>0</v>
      </c>
      <c r="G146" s="289">
        <f>('Data Input'!G148-'Data Input'!G147)/('Data Input'!$A148-'Data Input'!$A147)</f>
        <v>7895</v>
      </c>
      <c r="H146" s="289">
        <f>('Data Input'!H148-'Data Input'!H147)/('Data Input'!$A148-'Data Input'!$A147)</f>
        <v>7510</v>
      </c>
      <c r="I146" s="289"/>
      <c r="J146" s="210">
        <f>('Data Input'!J148-'Data Input'!J147)/('Data Input'!$A148-'Data Input'!$A147)</f>
        <v>204</v>
      </c>
      <c r="K146" s="289">
        <f>('Data Input'!K148-'Data Input'!K147)/('Data Input'!$A148-'Data Input'!$A147)</f>
        <v>32847</v>
      </c>
      <c r="L146" s="210">
        <v>7000</v>
      </c>
      <c r="M146" s="210">
        <f>('Data Input'!M148-'Data Input'!M147)/('Data Input'!$A148-'Data Input'!$A147)</f>
        <v>17280</v>
      </c>
      <c r="N146" s="210">
        <f>('Data Input'!N148-'Data Input'!N147)/('Data Input'!$A148-'Data Input'!$A147)</f>
        <v>8885</v>
      </c>
      <c r="O146" s="289">
        <f>('Data Input'!O148-'Data Input'!O147)/('Data Input'!$A148-'Data Input'!$A147)</f>
        <v>21106</v>
      </c>
      <c r="P146" s="210">
        <f>('Data Input'!P148-'Data Input'!P147)/('Data Input'!$A148-'Data Input'!$A147)</f>
        <v>0</v>
      </c>
      <c r="Q146" s="210"/>
      <c r="R146" s="276"/>
      <c r="S146" s="276"/>
      <c r="T146" s="289">
        <f>('Data Input'!T148-'Data Input'!T147)/('Data Input'!$A148-'Data Input'!$A147)</f>
        <v>7730</v>
      </c>
      <c r="U146" s="289">
        <f>('Data Input'!U148-'Data Input'!U147)/('Data Input'!$A148-'Data Input'!$A147)</f>
        <v>2368</v>
      </c>
      <c r="V146" s="297"/>
      <c r="W146" s="276"/>
      <c r="X146" s="210">
        <f t="shared" si="9"/>
        <v>113937</v>
      </c>
      <c r="Y146" s="210">
        <f>('Data Input'!X148-'Data Input'!X147)/('Data Input'!$A148-'Data Input'!$A147)</f>
        <v>200000</v>
      </c>
      <c r="Z146" s="210">
        <f t="shared" si="10"/>
        <v>-86063</v>
      </c>
    </row>
    <row r="147" spans="1:26" x14ac:dyDescent="0.3">
      <c r="A147" s="214">
        <f>'Data Input'!A149</f>
        <v>45217</v>
      </c>
      <c r="B147" s="210">
        <f>('Data Input'!B149-'Data Input'!B148)/('Data Input'!$A149-'Data Input'!$A148)</f>
        <v>12115</v>
      </c>
      <c r="C147" s="289">
        <f>('Data Input'!C149-'Data Input'!C148)/('Data Input'!$A149-'Data Input'!$A148)</f>
        <v>0</v>
      </c>
      <c r="D147" s="210">
        <f>('Data Input'!D149-'Data Input'!D148)/('Data Input'!$A149-'Data Input'!$A148)</f>
        <v>2498.3333333333335</v>
      </c>
      <c r="E147" s="289">
        <f>('Data Input'!E149-'Data Input'!E148)/('Data Input'!$A149-'Data Input'!$A148)</f>
        <v>0</v>
      </c>
      <c r="F147" s="210">
        <f>('Data Input'!F149-'Data Input'!F148)/('Data Input'!$A149-'Data Input'!$A148)</f>
        <v>48516.333333333336</v>
      </c>
      <c r="G147" s="289">
        <f>('Data Input'!G149-'Data Input'!G148)/('Data Input'!$A149-'Data Input'!$A148)</f>
        <v>2976</v>
      </c>
      <c r="H147" s="289">
        <f>('Data Input'!H149-'Data Input'!H148)/('Data Input'!$A149-'Data Input'!$A148)</f>
        <v>6870</v>
      </c>
      <c r="I147" s="289"/>
      <c r="J147" s="210">
        <f>('Data Input'!J149-'Data Input'!J148)/('Data Input'!$A149-'Data Input'!$A148)</f>
        <v>6242.833333333333</v>
      </c>
      <c r="K147" s="289">
        <f>('Data Input'!K149-'Data Input'!K148)/('Data Input'!$A149-'Data Input'!$A148)</f>
        <v>40966.5</v>
      </c>
      <c r="L147" s="210">
        <v>7000</v>
      </c>
      <c r="M147" s="210">
        <f>('Data Input'!M149-'Data Input'!M148)/('Data Input'!$A149-'Data Input'!$A148)</f>
        <v>16134.5</v>
      </c>
      <c r="N147" s="210">
        <f>('Data Input'!N149-'Data Input'!N148)/('Data Input'!$A149-'Data Input'!$A148)</f>
        <v>7529.833333333333</v>
      </c>
      <c r="O147" s="289">
        <f>('Data Input'!O149-'Data Input'!O148)/('Data Input'!$A149-'Data Input'!$A148)</f>
        <v>20091.833333333332</v>
      </c>
      <c r="P147" s="210">
        <f>('Data Input'!P149-'Data Input'!P148)/('Data Input'!$A149-'Data Input'!$A148)</f>
        <v>1807.1666666666667</v>
      </c>
      <c r="Q147" s="210"/>
      <c r="R147" s="276"/>
      <c r="S147" s="276"/>
      <c r="T147" s="289">
        <f>('Data Input'!T149-'Data Input'!T148)/('Data Input'!$A149-'Data Input'!$A148)</f>
        <v>7155</v>
      </c>
      <c r="U147" s="289">
        <f>('Data Input'!U149-'Data Input'!U148)/('Data Input'!$A149-'Data Input'!$A148)</f>
        <v>13126.666666666666</v>
      </c>
      <c r="V147" s="297"/>
      <c r="W147" s="276"/>
      <c r="X147" s="210">
        <f t="shared" si="9"/>
        <v>179903.33333333334</v>
      </c>
      <c r="Y147" s="210">
        <f>('Data Input'!X149-'Data Input'!X148)/('Data Input'!$A149-'Data Input'!$A148)</f>
        <v>36583.333333333336</v>
      </c>
      <c r="Z147" s="210">
        <f t="shared" si="10"/>
        <v>143320</v>
      </c>
    </row>
    <row r="148" spans="1:26" x14ac:dyDescent="0.3">
      <c r="A148" s="214">
        <f>'Data Input'!A150</f>
        <v>45225</v>
      </c>
      <c r="B148" s="210">
        <f>('Data Input'!B150-'Data Input'!B149)/('Data Input'!$A150-'Data Input'!$A149)</f>
        <v>16635.375</v>
      </c>
      <c r="C148" s="289">
        <f>('Data Input'!C150-'Data Input'!C149)/('Data Input'!$A150-'Data Input'!$A149)</f>
        <v>7.5</v>
      </c>
      <c r="D148" s="210">
        <f>('Data Input'!D150-'Data Input'!D149)/('Data Input'!$A150-'Data Input'!$A149)</f>
        <v>2520</v>
      </c>
      <c r="E148" s="289">
        <f>('Data Input'!E150-'Data Input'!E149)/('Data Input'!$A150-'Data Input'!$A149)</f>
        <v>0</v>
      </c>
      <c r="F148" s="210">
        <f>('Data Input'!F150-'Data Input'!F149)/('Data Input'!$A150-'Data Input'!$A149)</f>
        <v>0</v>
      </c>
      <c r="G148" s="289">
        <f>('Data Input'!G150-'Data Input'!G149)/('Data Input'!$A150-'Data Input'!$A149)</f>
        <v>2783.375</v>
      </c>
      <c r="H148" s="289">
        <f>('Data Input'!H150-'Data Input'!H149)/('Data Input'!$A150-'Data Input'!$A149)</f>
        <v>807.5</v>
      </c>
      <c r="I148" s="289"/>
      <c r="J148" s="210">
        <f>('Data Input'!J150-'Data Input'!J149)/('Data Input'!$A150-'Data Input'!$A149)</f>
        <v>4167.25</v>
      </c>
      <c r="K148" s="289">
        <f>('Data Input'!K150-'Data Input'!K149)/('Data Input'!$A150-'Data Input'!$A149)</f>
        <v>24712.5</v>
      </c>
      <c r="L148" s="210">
        <v>7000</v>
      </c>
      <c r="M148" s="210">
        <f>('Data Input'!M150-'Data Input'!M149)/('Data Input'!$A150-'Data Input'!$A149)</f>
        <v>16807.75</v>
      </c>
      <c r="N148" s="210">
        <f>('Data Input'!N150-'Data Input'!N149)/('Data Input'!$A150-'Data Input'!$A149)</f>
        <v>8073.625</v>
      </c>
      <c r="O148" s="289">
        <f>('Data Input'!O150-'Data Input'!O149)/('Data Input'!$A150-'Data Input'!$A149)</f>
        <v>20451.875</v>
      </c>
      <c r="P148" s="210">
        <f>('Data Input'!P150-'Data Input'!P149)/('Data Input'!$A150-'Data Input'!$A149)</f>
        <v>1464.75</v>
      </c>
      <c r="Q148" s="210"/>
      <c r="R148" s="276"/>
      <c r="S148" s="276"/>
      <c r="T148" s="289">
        <f>('Data Input'!T150-'Data Input'!T149)/('Data Input'!$A150-'Data Input'!$A149)</f>
        <v>7413.75</v>
      </c>
      <c r="U148" s="289">
        <f>('Data Input'!U150-'Data Input'!U149)/('Data Input'!$A150-'Data Input'!$A149)</f>
        <v>12013.5</v>
      </c>
      <c r="V148" s="297"/>
      <c r="W148" s="276"/>
      <c r="X148" s="210">
        <f t="shared" si="9"/>
        <v>112845.25</v>
      </c>
      <c r="Y148" s="210">
        <f>('Data Input'!X150-'Data Input'!X149)/('Data Input'!$A150-'Data Input'!$A149)</f>
        <v>114987.5</v>
      </c>
      <c r="Z148" s="210">
        <f t="shared" si="10"/>
        <v>-2142.25</v>
      </c>
    </row>
    <row r="149" spans="1:26" x14ac:dyDescent="0.3">
      <c r="A149" s="214">
        <f>'Data Input'!A151</f>
        <v>45230</v>
      </c>
      <c r="B149" s="210">
        <f>('Data Input'!B151-'Data Input'!B150)/('Data Input'!$A151-'Data Input'!$A150)</f>
        <v>14761.6</v>
      </c>
      <c r="C149" s="289">
        <f>('Data Input'!C151-'Data Input'!C150)/('Data Input'!$A151-'Data Input'!$A150)</f>
        <v>16.399999999999999</v>
      </c>
      <c r="D149" s="210">
        <f>('Data Input'!D151-'Data Input'!D150)/('Data Input'!$A151-'Data Input'!$A150)</f>
        <v>2150</v>
      </c>
      <c r="E149" s="289">
        <f>('Data Input'!E151-'Data Input'!E150)/('Data Input'!$A151-'Data Input'!$A150)</f>
        <v>0</v>
      </c>
      <c r="F149" s="210">
        <f>('Data Input'!F151-'Data Input'!F150)/('Data Input'!$A151-'Data Input'!$A150)</f>
        <v>1592.4</v>
      </c>
      <c r="G149" s="289">
        <f>('Data Input'!G151-'Data Input'!G150)/('Data Input'!$A151-'Data Input'!$A150)</f>
        <v>2356.8000000000002</v>
      </c>
      <c r="H149" s="289">
        <f>('Data Input'!H151-'Data Input'!H150)/('Data Input'!$A151-'Data Input'!$A150)</f>
        <v>4296</v>
      </c>
      <c r="I149" s="289"/>
      <c r="J149" s="210">
        <f>('Data Input'!J151-'Data Input'!J150)/('Data Input'!$A151-'Data Input'!$A150)</f>
        <v>3571.6</v>
      </c>
      <c r="K149" s="289">
        <f>('Data Input'!K151-'Data Input'!K150)/('Data Input'!$A151-'Data Input'!$A150)</f>
        <v>30376.400000000001</v>
      </c>
      <c r="L149" s="210">
        <v>7000</v>
      </c>
      <c r="M149" s="210">
        <f>('Data Input'!M151-'Data Input'!M150)/('Data Input'!$A151-'Data Input'!$A150)</f>
        <v>15597.2</v>
      </c>
      <c r="N149" s="210">
        <f>('Data Input'!N151-'Data Input'!N150)/('Data Input'!$A151-'Data Input'!$A150)</f>
        <v>7406.6</v>
      </c>
      <c r="O149" s="289">
        <f>('Data Input'!O151-'Data Input'!O150)/('Data Input'!$A151-'Data Input'!$A150)</f>
        <v>16057.8</v>
      </c>
      <c r="P149" s="210">
        <f>('Data Input'!P151-'Data Input'!P150)/('Data Input'!$A151-'Data Input'!$A150)</f>
        <v>1211.4000000000001</v>
      </c>
      <c r="Q149" s="210"/>
      <c r="R149" s="276"/>
      <c r="S149" s="276"/>
      <c r="T149" s="289">
        <f>('Data Input'!T151-'Data Input'!T150)/('Data Input'!$A151-'Data Input'!$A150)</f>
        <v>7886</v>
      </c>
      <c r="U149" s="289">
        <f>('Data Input'!U151-'Data Input'!U150)/('Data Input'!$A151-'Data Input'!$A150)</f>
        <v>6372.8</v>
      </c>
      <c r="V149" s="297"/>
      <c r="W149" s="276"/>
      <c r="X149" s="210">
        <f t="shared" si="9"/>
        <v>114280.2</v>
      </c>
      <c r="Y149" s="210">
        <f>('Data Input'!X151-'Data Input'!X150)/('Data Input'!$A151-'Data Input'!$A150)</f>
        <v>133390</v>
      </c>
      <c r="Z149" s="210">
        <f t="shared" si="10"/>
        <v>-19109.800000000003</v>
      </c>
    </row>
    <row r="150" spans="1:26" x14ac:dyDescent="0.3">
      <c r="A150" s="214">
        <f>'Data Input'!A152</f>
        <v>45237</v>
      </c>
      <c r="B150" s="210">
        <f>('Data Input'!B152-'Data Input'!B151)/('Data Input'!$A152-'Data Input'!$A151)</f>
        <v>15064.428571428571</v>
      </c>
      <c r="C150" s="289">
        <f>('Data Input'!C152-'Data Input'!C151)/('Data Input'!$A152-'Data Input'!$A151)</f>
        <v>5.5714285714285712</v>
      </c>
      <c r="D150" s="210">
        <f>('Data Input'!D152-'Data Input'!D151)/('Data Input'!$A152-'Data Input'!$A151)</f>
        <v>2384.2857142857142</v>
      </c>
      <c r="E150" s="289">
        <f>('Data Input'!E152-'Data Input'!E151)/('Data Input'!$A152-'Data Input'!$A151)</f>
        <v>-0.2857142857142857</v>
      </c>
      <c r="F150" s="210">
        <f>('Data Input'!F152-'Data Input'!F151)/('Data Input'!$A152-'Data Input'!$A151)</f>
        <v>1454.2857142857142</v>
      </c>
      <c r="G150" s="289">
        <f>('Data Input'!G152-'Data Input'!G151)/('Data Input'!$A152-'Data Input'!$A151)</f>
        <v>2340.1428571428573</v>
      </c>
      <c r="H150" s="289">
        <f>('Data Input'!H152-'Data Input'!H151)/('Data Input'!$A152-'Data Input'!$A151)</f>
        <v>4111.4285714285716</v>
      </c>
      <c r="I150" s="289"/>
      <c r="J150" s="210">
        <f>('Data Input'!J152-'Data Input'!J151)/('Data Input'!$A152-'Data Input'!$A151)</f>
        <v>1494.7142857142858</v>
      </c>
      <c r="K150" s="289">
        <f>('Data Input'!K152-'Data Input'!K151)/('Data Input'!$A152-'Data Input'!$A151)</f>
        <v>31695.714285714286</v>
      </c>
      <c r="L150" s="210">
        <v>7000</v>
      </c>
      <c r="M150" s="210">
        <f>('Data Input'!M152-'Data Input'!M151)/('Data Input'!$A152-'Data Input'!$A151)</f>
        <v>15991.428571428571</v>
      </c>
      <c r="N150" s="210">
        <f>('Data Input'!N152-'Data Input'!N151)/('Data Input'!$A152-'Data Input'!$A151)</f>
        <v>7592.8571428571431</v>
      </c>
      <c r="O150" s="289">
        <f>('Data Input'!O152-'Data Input'!O151)/('Data Input'!$A152-'Data Input'!$A151)</f>
        <v>22331.428571428572</v>
      </c>
      <c r="P150" s="210">
        <f>('Data Input'!P152-'Data Input'!P151)/('Data Input'!$A152-'Data Input'!$A151)</f>
        <v>976.85714285714289</v>
      </c>
      <c r="Q150" s="210"/>
      <c r="R150" s="276"/>
      <c r="S150" s="276"/>
      <c r="T150" s="289">
        <f>('Data Input'!T152-'Data Input'!T151)/('Data Input'!$A152-'Data Input'!$A151)</f>
        <v>8197.1428571428569</v>
      </c>
      <c r="U150" s="289">
        <f>('Data Input'!U152-'Data Input'!U151)/('Data Input'!$A152-'Data Input'!$A151)</f>
        <v>14754.285714285714</v>
      </c>
      <c r="V150" s="297"/>
      <c r="W150" s="276"/>
      <c r="X150" s="210">
        <f t="shared" si="9"/>
        <v>120640</v>
      </c>
      <c r="Y150" s="210">
        <f>('Data Input'!X152-'Data Input'!X151)/('Data Input'!$A152-'Data Input'!$A151)</f>
        <v>138535.71428571429</v>
      </c>
      <c r="Z150" s="210">
        <f t="shared" si="10"/>
        <v>-17895.71428571429</v>
      </c>
    </row>
    <row r="151" spans="1:26" x14ac:dyDescent="0.3">
      <c r="A151" s="214">
        <f>'Data Input'!A153</f>
        <v>45244</v>
      </c>
      <c r="B151" s="210">
        <f>('Data Input'!B153-'Data Input'!B152)/('Data Input'!$A153-'Data Input'!$A152)</f>
        <v>15289.142857142857</v>
      </c>
      <c r="C151" s="289">
        <f>('Data Input'!C153-'Data Input'!C152)/('Data Input'!$A153-'Data Input'!$A152)</f>
        <v>2</v>
      </c>
      <c r="D151" s="210">
        <f>('Data Input'!D153-'Data Input'!D152)/('Data Input'!$A153-'Data Input'!$A152)</f>
        <v>2381.4285714285716</v>
      </c>
      <c r="E151" s="289">
        <f>('Data Input'!E153-'Data Input'!E152)/('Data Input'!$A153-'Data Input'!$A152)</f>
        <v>0.14285714285714285</v>
      </c>
      <c r="F151" s="210">
        <f>('Data Input'!F153-'Data Input'!F152)/('Data Input'!$A153-'Data Input'!$A152)</f>
        <v>1425.2857142857142</v>
      </c>
      <c r="G151" s="289">
        <f>('Data Input'!G153-'Data Input'!G152)/('Data Input'!$A153-'Data Input'!$A152)</f>
        <v>2468.5714285714284</v>
      </c>
      <c r="H151" s="289">
        <f>('Data Input'!H153-'Data Input'!H152)/('Data Input'!$A153-'Data Input'!$A152)</f>
        <v>5001.4285714285716</v>
      </c>
      <c r="I151" s="289"/>
      <c r="J151" s="210">
        <f>('Data Input'!J153-'Data Input'!J152)/('Data Input'!$A153-'Data Input'!$A152)</f>
        <v>1</v>
      </c>
      <c r="K151" s="289">
        <f>('Data Input'!K153-'Data Input'!K152)/('Data Input'!$A153-'Data Input'!$A152)</f>
        <v>27824</v>
      </c>
      <c r="L151" s="210">
        <v>7000</v>
      </c>
      <c r="M151" s="210">
        <f>('Data Input'!M153-'Data Input'!M152)/('Data Input'!$A153-'Data Input'!$A152)</f>
        <v>14383.428571428571</v>
      </c>
      <c r="N151" s="210">
        <f>('Data Input'!N153-'Data Input'!N152)/('Data Input'!$A153-'Data Input'!$A152)</f>
        <v>6608.8571428571431</v>
      </c>
      <c r="O151" s="289">
        <f>('Data Input'!O153-'Data Input'!O152)/('Data Input'!$A153-'Data Input'!$A152)</f>
        <v>4589.1428571428569</v>
      </c>
      <c r="P151" s="210">
        <f>('Data Input'!P153-'Data Input'!P152)/('Data Input'!$A153-'Data Input'!$A152)</f>
        <v>1040.2857142857142</v>
      </c>
      <c r="Q151" s="210"/>
      <c r="R151" s="276"/>
      <c r="S151" s="276"/>
      <c r="T151" s="289">
        <f>('Data Input'!T153-'Data Input'!T152)/('Data Input'!$A153-'Data Input'!$A152)</f>
        <v>8614.2857142857138</v>
      </c>
      <c r="U151" s="289">
        <f>('Data Input'!U153-'Data Input'!U152)/('Data Input'!$A153-'Data Input'!$A152)</f>
        <v>12191.428571428571</v>
      </c>
      <c r="V151" s="297"/>
      <c r="W151" s="276"/>
      <c r="X151" s="210">
        <f t="shared" si="9"/>
        <v>96628.999999999985</v>
      </c>
      <c r="Y151" s="210">
        <f>('Data Input'!X153-'Data Input'!X152)/('Data Input'!$A153-'Data Input'!$A152)</f>
        <v>127950</v>
      </c>
      <c r="Z151" s="210">
        <f t="shared" si="10"/>
        <v>-31321.000000000015</v>
      </c>
    </row>
    <row r="152" spans="1:26" x14ac:dyDescent="0.3">
      <c r="A152" s="214">
        <f>'Data Input'!A154</f>
        <v>45251</v>
      </c>
      <c r="B152" s="210">
        <f>('Data Input'!B154-'Data Input'!B153)/('Data Input'!$A154-'Data Input'!$A153)</f>
        <v>19131.285714285714</v>
      </c>
      <c r="C152" s="289">
        <f>('Data Input'!C154-'Data Input'!C153)/('Data Input'!$A154-'Data Input'!$A153)</f>
        <v>2</v>
      </c>
      <c r="D152" s="210">
        <f>('Data Input'!D154-'Data Input'!D153)/('Data Input'!$A154-'Data Input'!$A153)</f>
        <v>2337.1428571428573</v>
      </c>
      <c r="E152" s="289">
        <f>('Data Input'!E154-'Data Input'!E153)/('Data Input'!$A154-'Data Input'!$A153)</f>
        <v>0.14285714285714285</v>
      </c>
      <c r="F152" s="210">
        <f>('Data Input'!F154-'Data Input'!F153)/('Data Input'!$A154-'Data Input'!$A153)</f>
        <v>1331.4285714285713</v>
      </c>
      <c r="G152" s="289">
        <f>('Data Input'!G154-'Data Input'!G153)/('Data Input'!$A154-'Data Input'!$A153)</f>
        <v>1902</v>
      </c>
      <c r="H152" s="289">
        <f>('Data Input'!H154-'Data Input'!H153)/('Data Input'!$A154-'Data Input'!$A153)</f>
        <v>6366.4285714285716</v>
      </c>
      <c r="I152" s="289"/>
      <c r="J152" s="210">
        <f>('Data Input'!J154-'Data Input'!J153)/('Data Input'!$A154-'Data Input'!$A153)</f>
        <v>3440.2857142857142</v>
      </c>
      <c r="K152" s="289">
        <f>('Data Input'!K154-'Data Input'!K153)/('Data Input'!$A154-'Data Input'!$A153)</f>
        <v>32041</v>
      </c>
      <c r="L152" s="210">
        <v>7000</v>
      </c>
      <c r="M152" s="210">
        <f>('Data Input'!M154-'Data Input'!M153)/('Data Input'!$A154-'Data Input'!$A153)</f>
        <v>16246.571428571429</v>
      </c>
      <c r="N152" s="210">
        <f>('Data Input'!N154-'Data Input'!N153)/('Data Input'!$A154-'Data Input'!$A153)</f>
        <v>9455</v>
      </c>
      <c r="O152" s="289">
        <f>('Data Input'!O154-'Data Input'!O153)/('Data Input'!$A154-'Data Input'!$A153)</f>
        <v>34034.142857142855</v>
      </c>
      <c r="P152" s="210">
        <f>('Data Input'!P154-'Data Input'!P153)/('Data Input'!$A154-'Data Input'!$A153)</f>
        <v>867.42857142857144</v>
      </c>
      <c r="Q152" s="210"/>
      <c r="R152" s="276"/>
      <c r="S152" s="276"/>
      <c r="T152" s="289">
        <f>('Data Input'!T154-'Data Input'!T153)/('Data Input'!$A154-'Data Input'!$A153)</f>
        <v>8585.7142857142862</v>
      </c>
      <c r="U152" s="289">
        <f>('Data Input'!U154-'Data Input'!U153)/('Data Input'!$A154-'Data Input'!$A153)</f>
        <v>4413</v>
      </c>
      <c r="V152" s="297"/>
      <c r="W152" s="276"/>
      <c r="X152" s="210">
        <f t="shared" si="9"/>
        <v>142740.57142857145</v>
      </c>
      <c r="Y152" s="210">
        <f>('Data Input'!X154-'Data Input'!X153)/('Data Input'!$A154-'Data Input'!$A153)</f>
        <v>127950</v>
      </c>
      <c r="Z152" s="210">
        <f t="shared" si="10"/>
        <v>14790.571428571449</v>
      </c>
    </row>
    <row r="153" spans="1:26" x14ac:dyDescent="0.3">
      <c r="A153" s="214">
        <f>'Data Input'!A155</f>
        <v>45258</v>
      </c>
      <c r="B153" s="210">
        <f>('Data Input'!B155-'Data Input'!B154)/('Data Input'!$A155-'Data Input'!$A154)</f>
        <v>28828.428571428572</v>
      </c>
      <c r="C153" s="289">
        <f>('Data Input'!C155-'Data Input'!C154)/('Data Input'!$A155-'Data Input'!$A154)</f>
        <v>0</v>
      </c>
      <c r="D153" s="210">
        <f>('Data Input'!D155-'Data Input'!D154)/('Data Input'!$A155-'Data Input'!$A154)</f>
        <v>2811.4285714285716</v>
      </c>
      <c r="E153" s="289">
        <f>('Data Input'!E155-'Data Input'!E154)/('Data Input'!$A155-'Data Input'!$A154)</f>
        <v>0</v>
      </c>
      <c r="F153" s="210">
        <f>('Data Input'!F155-'Data Input'!F154)/('Data Input'!$A155-'Data Input'!$A154)</f>
        <v>1308.4285714285713</v>
      </c>
      <c r="G153" s="289">
        <f>('Data Input'!G155-'Data Input'!G154)/('Data Input'!$A155-'Data Input'!$A154)</f>
        <v>2261</v>
      </c>
      <c r="H153" s="289">
        <f>('Data Input'!H155-'Data Input'!H154)/('Data Input'!$A155-'Data Input'!$A154)</f>
        <v>6093.5714285714284</v>
      </c>
      <c r="I153" s="289"/>
      <c r="J153" s="210">
        <f>('Data Input'!J155-'Data Input'!J154)/('Data Input'!$A155-'Data Input'!$A154)</f>
        <v>5253.2857142857147</v>
      </c>
      <c r="K153" s="289">
        <f>('Data Input'!K155-'Data Input'!K154)/('Data Input'!$A155-'Data Input'!$A154)</f>
        <v>32727.285714285714</v>
      </c>
      <c r="L153" s="210">
        <v>7000</v>
      </c>
      <c r="M153" s="210">
        <f>('Data Input'!M155-'Data Input'!M154)/('Data Input'!$A155-'Data Input'!$A154)</f>
        <v>16514.428571428572</v>
      </c>
      <c r="N153" s="210">
        <f>('Data Input'!N155-'Data Input'!N154)/('Data Input'!$A155-'Data Input'!$A154)</f>
        <v>3179.2857142857142</v>
      </c>
      <c r="O153" s="289">
        <f>('Data Input'!O155-'Data Input'!O154)/('Data Input'!$A155-'Data Input'!$A154)</f>
        <v>19813.714285714286</v>
      </c>
      <c r="P153" s="210">
        <f>('Data Input'!P155-'Data Input'!P154)/('Data Input'!$A155-'Data Input'!$A154)</f>
        <v>700.71428571428567</v>
      </c>
      <c r="Q153" s="210"/>
      <c r="R153" s="276"/>
      <c r="S153" s="276"/>
      <c r="T153" s="289">
        <f>('Data Input'!T155-'Data Input'!T154)/('Data Input'!$A155-'Data Input'!$A154)</f>
        <v>8735.7142857142862</v>
      </c>
      <c r="U153" s="289">
        <f>('Data Input'!U155-'Data Input'!U154)/('Data Input'!$A155-'Data Input'!$A154)</f>
        <v>2885.8571428571427</v>
      </c>
      <c r="V153" s="297"/>
      <c r="W153" s="276"/>
      <c r="X153" s="210">
        <f t="shared" si="9"/>
        <v>135227.28571428574</v>
      </c>
      <c r="Y153" s="210">
        <f>('Data Input'!X155-'Data Input'!X154)/('Data Input'!$A155-'Data Input'!$A154)</f>
        <v>138314.28571428571</v>
      </c>
      <c r="Z153" s="210">
        <f t="shared" si="10"/>
        <v>-3086.9999999999709</v>
      </c>
    </row>
    <row r="154" spans="1:26" x14ac:dyDescent="0.3">
      <c r="A154" s="214">
        <f>'Data Input'!A156</f>
        <v>45265</v>
      </c>
      <c r="B154" s="210">
        <f>('Data Input'!B156-'Data Input'!B155)/('Data Input'!$A156-'Data Input'!$A155)</f>
        <v>4404.4285714285716</v>
      </c>
      <c r="C154" s="289">
        <f>('Data Input'!C156-'Data Input'!C155)/('Data Input'!$A156-'Data Input'!$A155)</f>
        <v>6296.4285714285716</v>
      </c>
      <c r="D154" s="210">
        <f>('Data Input'!D156-'Data Input'!D155)/('Data Input'!$A156-'Data Input'!$A155)</f>
        <v>2615.7142857142858</v>
      </c>
      <c r="E154" s="289">
        <f>('Data Input'!E156-'Data Input'!E155)/('Data Input'!$A156-'Data Input'!$A155)</f>
        <v>0</v>
      </c>
      <c r="F154" s="210">
        <f>('Data Input'!F156-'Data Input'!F155)/('Data Input'!$A156-'Data Input'!$A155)</f>
        <v>3166.5714285714284</v>
      </c>
      <c r="G154" s="289">
        <f>('Data Input'!G156-'Data Input'!G155)/('Data Input'!$A156-'Data Input'!$A155)</f>
        <v>-566.28571428571433</v>
      </c>
      <c r="H154" s="289">
        <f>('Data Input'!H156-'Data Input'!H155)/('Data Input'!$A156-'Data Input'!$A155)</f>
        <v>5902.8571428571431</v>
      </c>
      <c r="I154" s="289"/>
      <c r="J154" s="210">
        <f>('Data Input'!J156-'Data Input'!J155)/('Data Input'!$A156-'Data Input'!$A155)</f>
        <v>4382.2857142857147</v>
      </c>
      <c r="K154" s="289">
        <f>('Data Input'!K156-'Data Input'!K155)/('Data Input'!$A156-'Data Input'!$A155)</f>
        <v>32813.714285714283</v>
      </c>
      <c r="L154" s="210">
        <v>7000</v>
      </c>
      <c r="M154" s="210">
        <f>('Data Input'!M156-'Data Input'!M155)/('Data Input'!$A156-'Data Input'!$A155)</f>
        <v>16446.285714285714</v>
      </c>
      <c r="N154" s="210">
        <f>('Data Input'!N156-'Data Input'!N155)/('Data Input'!$A156-'Data Input'!$A155)</f>
        <v>0</v>
      </c>
      <c r="O154" s="289">
        <f>('Data Input'!O156-'Data Input'!O155)/('Data Input'!$A156-'Data Input'!$A155)</f>
        <v>18626</v>
      </c>
      <c r="P154" s="210">
        <f>('Data Input'!P156-'Data Input'!P155)/('Data Input'!$A156-'Data Input'!$A155)</f>
        <v>737.71428571428567</v>
      </c>
      <c r="Q154" s="210"/>
      <c r="R154" s="276"/>
      <c r="S154" s="276"/>
      <c r="T154" s="289">
        <f>('Data Input'!T156-'Data Input'!T155)/('Data Input'!$A156-'Data Input'!$A155)</f>
        <v>8712.8571428571431</v>
      </c>
      <c r="U154" s="289">
        <f>('Data Input'!U156-'Data Input'!U155)/('Data Input'!$A156-'Data Input'!$A155)</f>
        <v>3179</v>
      </c>
      <c r="V154" s="297"/>
      <c r="W154" s="276"/>
      <c r="X154" s="210">
        <f t="shared" si="9"/>
        <v>110538.57142857143</v>
      </c>
      <c r="Y154" s="210">
        <f>('Data Input'!X156-'Data Input'!X155)/('Data Input'!$A156-'Data Input'!$A155)</f>
        <v>127828.57142857143</v>
      </c>
      <c r="Z154" s="210">
        <f t="shared" si="10"/>
        <v>-17290</v>
      </c>
    </row>
    <row r="155" spans="1:26" x14ac:dyDescent="0.3">
      <c r="A155" s="214">
        <f>'Data Input'!A157</f>
        <v>45272</v>
      </c>
      <c r="B155" s="210">
        <f>('Data Input'!B157-'Data Input'!B156)/('Data Input'!$A157-'Data Input'!$A156)</f>
        <v>10111.142857142857</v>
      </c>
      <c r="C155" s="289">
        <f>('Data Input'!C157-'Data Input'!C156)/('Data Input'!$A157-'Data Input'!$A156)</f>
        <v>3272.5714285714284</v>
      </c>
      <c r="D155" s="210">
        <f>('Data Input'!D157-'Data Input'!D156)/('Data Input'!$A157-'Data Input'!$A156)</f>
        <v>4442.8571428571431</v>
      </c>
      <c r="E155" s="289">
        <f>('Data Input'!E157-'Data Input'!E156)/('Data Input'!$A157-'Data Input'!$A156)</f>
        <v>-12.857142857142858</v>
      </c>
      <c r="F155" s="210">
        <f>('Data Input'!F157-'Data Input'!F156)/('Data Input'!$A157-'Data Input'!$A156)</f>
        <v>3822.4285714285716</v>
      </c>
      <c r="G155" s="289">
        <f>('Data Input'!G157-'Data Input'!G156)/('Data Input'!$A157-'Data Input'!$A156)</f>
        <v>4904.4285714285716</v>
      </c>
      <c r="H155" s="289">
        <f>('Data Input'!H157-'Data Input'!H156)/('Data Input'!$A157-'Data Input'!$A156)</f>
        <v>5697.1428571428569</v>
      </c>
      <c r="I155" s="289"/>
      <c r="J155" s="210">
        <f>('Data Input'!J157-'Data Input'!J156)/('Data Input'!$A157-'Data Input'!$A156)</f>
        <v>1499.1428571428571</v>
      </c>
      <c r="K155" s="289">
        <f>('Data Input'!K157-'Data Input'!K156)/('Data Input'!$A157-'Data Input'!$A156)</f>
        <v>33107.428571428572</v>
      </c>
      <c r="L155" s="210">
        <v>7000</v>
      </c>
      <c r="M155" s="210">
        <f>('Data Input'!M157-'Data Input'!M156)/('Data Input'!$A157-'Data Input'!$A156)</f>
        <v>16063</v>
      </c>
      <c r="N155" s="210">
        <f>('Data Input'!N157-'Data Input'!N156)/('Data Input'!$A157-'Data Input'!$A156)</f>
        <v>0</v>
      </c>
      <c r="O155" s="289">
        <f>('Data Input'!O157-'Data Input'!O156)/('Data Input'!$A157-'Data Input'!$A156)</f>
        <v>17174.714285714286</v>
      </c>
      <c r="P155" s="210">
        <f>('Data Input'!P157-'Data Input'!P156)/('Data Input'!$A157-'Data Input'!$A156)</f>
        <v>790</v>
      </c>
      <c r="Q155" s="210"/>
      <c r="R155" s="276"/>
      <c r="S155" s="276"/>
      <c r="T155" s="289">
        <f>('Data Input'!T157-'Data Input'!T156)/('Data Input'!$A157-'Data Input'!$A156)</f>
        <v>8558.5714285714294</v>
      </c>
      <c r="U155" s="289">
        <f>('Data Input'!U157-'Data Input'!U156)/('Data Input'!$A157-'Data Input'!$A156)</f>
        <v>3207.4285714285716</v>
      </c>
      <c r="V155" s="297"/>
      <c r="W155" s="276"/>
      <c r="X155" s="210">
        <f t="shared" si="9"/>
        <v>116430.57142857143</v>
      </c>
      <c r="Y155" s="210">
        <f>('Data Input'!X157-'Data Input'!X156)/('Data Input'!$A157-'Data Input'!$A156)</f>
        <v>133968.57142857142</v>
      </c>
      <c r="Z155" s="210">
        <f t="shared" si="10"/>
        <v>-17537.999999999985</v>
      </c>
    </row>
    <row r="156" spans="1:26" x14ac:dyDescent="0.3">
      <c r="A156" s="214">
        <f>'Data Input'!A158</f>
        <v>45279</v>
      </c>
      <c r="B156" s="210">
        <f>('Data Input'!B158-'Data Input'!B157)/('Data Input'!$A158-'Data Input'!$A157)</f>
        <v>20128.714285714286</v>
      </c>
      <c r="C156" s="289">
        <f>('Data Input'!C158-'Data Input'!C157)/('Data Input'!$A158-'Data Input'!$A157)</f>
        <v>1981.1428571428571</v>
      </c>
      <c r="D156" s="210">
        <f>('Data Input'!D158-'Data Input'!D157)/('Data Input'!$A158-'Data Input'!$A157)</f>
        <v>2748.5714285714284</v>
      </c>
      <c r="E156" s="289">
        <f>('Data Input'!E158-'Data Input'!E157)/('Data Input'!$A158-'Data Input'!$A157)</f>
        <v>0</v>
      </c>
      <c r="F156" s="210">
        <f>('Data Input'!F158-'Data Input'!F157)/('Data Input'!$A158-'Data Input'!$A157)</f>
        <v>3430.4285714285716</v>
      </c>
      <c r="G156" s="289">
        <f>('Data Input'!G158-'Data Input'!G157)/('Data Input'!$A158-'Data Input'!$A157)</f>
        <v>1773.2857142857142</v>
      </c>
      <c r="H156" s="289">
        <f>('Data Input'!H158-'Data Input'!H157)/('Data Input'!$A158-'Data Input'!$A157)</f>
        <v>5854.2857142857147</v>
      </c>
      <c r="I156" s="289"/>
      <c r="J156" s="210">
        <f>('Data Input'!J158-'Data Input'!J157)/('Data Input'!$A158-'Data Input'!$A157)</f>
        <v>6174.2857142857147</v>
      </c>
      <c r="K156" s="289">
        <f>('Data Input'!K158-'Data Input'!K157)/('Data Input'!$A158-'Data Input'!$A157)</f>
        <v>30493</v>
      </c>
      <c r="L156" s="210">
        <v>7000</v>
      </c>
      <c r="M156" s="210">
        <f>('Data Input'!M158-'Data Input'!M157)/('Data Input'!$A158-'Data Input'!$A157)</f>
        <v>16070.428571428571</v>
      </c>
      <c r="N156" s="210">
        <f>('Data Input'!N158-'Data Input'!N157)/('Data Input'!$A158-'Data Input'!$A157)</f>
        <v>0</v>
      </c>
      <c r="O156" s="289">
        <f>('Data Input'!O158-'Data Input'!O157)/('Data Input'!$A158-'Data Input'!$A157)</f>
        <v>16696.142857142859</v>
      </c>
      <c r="P156" s="210">
        <f>('Data Input'!P158-'Data Input'!P157)/('Data Input'!$A158-'Data Input'!$A157)</f>
        <v>596.85714285714289</v>
      </c>
      <c r="Q156" s="210"/>
      <c r="R156" s="276"/>
      <c r="S156" s="276"/>
      <c r="T156" s="289">
        <f>('Data Input'!T158-'Data Input'!T157)/('Data Input'!$A158-'Data Input'!$A157)</f>
        <v>8564.2857142857138</v>
      </c>
      <c r="U156" s="289">
        <f>('Data Input'!U158-'Data Input'!U157)/('Data Input'!$A158-'Data Input'!$A157)</f>
        <v>3336.1428571428573</v>
      </c>
      <c r="V156" s="297"/>
      <c r="W156" s="276"/>
      <c r="X156" s="210">
        <f t="shared" si="9"/>
        <v>121511.42857142857</v>
      </c>
      <c r="Y156" s="210">
        <f>('Data Input'!X158-'Data Input'!X157)/('Data Input'!$A158-'Data Input'!$A157)</f>
        <v>124060</v>
      </c>
      <c r="Z156" s="210">
        <f t="shared" si="10"/>
        <v>-2548.5714285714348</v>
      </c>
    </row>
    <row r="157" spans="1:26" x14ac:dyDescent="0.3">
      <c r="A157" s="214">
        <f>'Data Input'!A159</f>
        <v>45286</v>
      </c>
      <c r="B157" s="210">
        <f>('Data Input'!B159-'Data Input'!B158)/('Data Input'!$A159-'Data Input'!$A158)</f>
        <v>20838.428571428572</v>
      </c>
      <c r="C157" s="289">
        <f>('Data Input'!C159-'Data Input'!C158)/('Data Input'!$A159-'Data Input'!$A158)</f>
        <v>1714</v>
      </c>
      <c r="D157" s="210">
        <f>('Data Input'!D159-'Data Input'!D158)/('Data Input'!$A159-'Data Input'!$A158)</f>
        <v>0</v>
      </c>
      <c r="E157" s="289">
        <f>('Data Input'!E159-'Data Input'!E158)/('Data Input'!$A159-'Data Input'!$A158)</f>
        <v>14308.714285714286</v>
      </c>
      <c r="F157" s="210">
        <f>('Data Input'!F159-'Data Input'!F158)/('Data Input'!$A159-'Data Input'!$A158)</f>
        <v>3044.7142857142858</v>
      </c>
      <c r="G157" s="289">
        <f>('Data Input'!G159-'Data Input'!G158)/('Data Input'!$A159-'Data Input'!$A158)</f>
        <v>2255.7142857142858</v>
      </c>
      <c r="H157" s="289">
        <f>('Data Input'!H159-'Data Input'!H158)/('Data Input'!$A159-'Data Input'!$A158)</f>
        <v>5611.4285714285716</v>
      </c>
      <c r="I157" s="289"/>
      <c r="J157" s="210">
        <f>('Data Input'!J159-'Data Input'!J158)/('Data Input'!$A159-'Data Input'!$A158)</f>
        <v>3185.1428571428573</v>
      </c>
      <c r="K157" s="289">
        <f>('Data Input'!K159-'Data Input'!K158)/('Data Input'!$A159-'Data Input'!$A158)</f>
        <v>29540.285714285714</v>
      </c>
      <c r="L157" s="210">
        <v>7000</v>
      </c>
      <c r="M157" s="210">
        <f>('Data Input'!M159-'Data Input'!M158)/('Data Input'!$A159-'Data Input'!$A158)</f>
        <v>15919.714285714286</v>
      </c>
      <c r="N157" s="210">
        <v>0</v>
      </c>
      <c r="O157" s="289">
        <f>('Data Input'!O159-'Data Input'!O158)/('Data Input'!$A159-'Data Input'!$A158)</f>
        <v>15879.571428571429</v>
      </c>
      <c r="P157" s="210">
        <f>('Data Input'!P159-'Data Input'!P158)/('Data Input'!$A159-'Data Input'!$A158)</f>
        <v>731.85714285714289</v>
      </c>
      <c r="Q157" s="210"/>
      <c r="R157" s="276"/>
      <c r="S157" s="276"/>
      <c r="T157" s="289">
        <f>('Data Input'!T159-'Data Input'!T158)/('Data Input'!$A159-'Data Input'!$A158)</f>
        <v>8857.1428571428569</v>
      </c>
      <c r="U157" s="289">
        <f>('Data Input'!U159-'Data Input'!U158)/('Data Input'!$A159-'Data Input'!$A158)</f>
        <v>3416.2857142857142</v>
      </c>
      <c r="V157" s="297"/>
      <c r="W157" s="276"/>
      <c r="X157" s="210">
        <f t="shared" si="9"/>
        <v>128886.71428571429</v>
      </c>
      <c r="Y157" s="210">
        <f>('Data Input'!X159-'Data Input'!X158)/('Data Input'!$A159-'Data Input'!$A158)</f>
        <v>136900</v>
      </c>
      <c r="Z157" s="210">
        <f t="shared" si="10"/>
        <v>-8013.2857142857101</v>
      </c>
    </row>
    <row r="158" spans="1:26" x14ac:dyDescent="0.3">
      <c r="A158" s="214">
        <f>'Data Input'!A160</f>
        <v>45294</v>
      </c>
      <c r="B158" s="210">
        <f>('Data Input'!B160-'Data Input'!B159)/('Data Input'!$A160-'Data Input'!$A159)</f>
        <v>21488.75</v>
      </c>
      <c r="C158" s="289">
        <f>('Data Input'!C160-'Data Input'!C159)/('Data Input'!$A160-'Data Input'!$A159)</f>
        <v>1929.375</v>
      </c>
      <c r="D158" s="210">
        <f>('Data Input'!D160-'Data Input'!D159)/('Data Input'!$A160-'Data Input'!$A159)</f>
        <v>-1.25</v>
      </c>
      <c r="E158" s="289">
        <f>('Data Input'!E160-'Data Input'!E159)/('Data Input'!$A160-'Data Input'!$A159)</f>
        <v>3261.625</v>
      </c>
      <c r="F158" s="210">
        <f>('Data Input'!F160-'Data Input'!F159)/('Data Input'!$A160-'Data Input'!$A159)</f>
        <v>3091.125</v>
      </c>
      <c r="G158" s="289">
        <f>('Data Input'!G160-'Data Input'!G159)/('Data Input'!$A160-'Data Input'!$A159)</f>
        <v>2324.375</v>
      </c>
      <c r="H158" s="289">
        <f>('Data Input'!H160-'Data Input'!H159)/('Data Input'!$A160-'Data Input'!$A159)</f>
        <v>5777.5</v>
      </c>
      <c r="I158" s="289"/>
      <c r="J158" s="210">
        <f>('Data Input'!J160-'Data Input'!J159)/('Data Input'!$A160-'Data Input'!$A159)</f>
        <v>3037.375</v>
      </c>
      <c r="K158" s="289">
        <f>('Data Input'!K160-'Data Input'!K159)/('Data Input'!$A160-'Data Input'!$A159)</f>
        <v>34027</v>
      </c>
      <c r="L158" s="210">
        <v>7000</v>
      </c>
      <c r="M158" s="210">
        <f>('Data Input'!M160-'Data Input'!M159)/('Data Input'!$A160-'Data Input'!$A159)</f>
        <v>16368.5</v>
      </c>
      <c r="N158" s="210">
        <f>('Data Input'!N160-'Data Input'!N159)/('Data Input'!$A160-'Data Input'!$A159)</f>
        <v>0</v>
      </c>
      <c r="O158" s="289">
        <f>('Data Input'!O160-'Data Input'!O159)/('Data Input'!$A160-'Data Input'!$A159)</f>
        <v>15497.875</v>
      </c>
      <c r="P158" s="210">
        <f>('Data Input'!P160-'Data Input'!P159)/('Data Input'!$A160-'Data Input'!$A159)</f>
        <v>942.5</v>
      </c>
      <c r="Q158" s="210"/>
      <c r="R158" s="276"/>
      <c r="S158" s="276"/>
      <c r="T158" s="289">
        <f>('Data Input'!T160-'Data Input'!T159)/('Data Input'!$A160-'Data Input'!$A159)</f>
        <v>8905</v>
      </c>
      <c r="U158" s="289">
        <f>('Data Input'!U160-'Data Input'!U159)/('Data Input'!$A160-'Data Input'!$A159)</f>
        <v>3465.625</v>
      </c>
      <c r="V158" s="297"/>
      <c r="W158" s="276"/>
      <c r="X158" s="210">
        <f t="shared" si="9"/>
        <v>123649.75</v>
      </c>
      <c r="Y158" s="210">
        <f>('Data Input'!X160-'Data Input'!X159)/('Data Input'!$A160-'Data Input'!$A159)</f>
        <v>124512.5</v>
      </c>
      <c r="Z158" s="210">
        <f t="shared" si="10"/>
        <v>-862.75</v>
      </c>
    </row>
    <row r="159" spans="1:26" x14ac:dyDescent="0.3">
      <c r="A159" s="214">
        <f>'Data Input'!A161</f>
        <v>45300</v>
      </c>
      <c r="B159" s="210">
        <f>('Data Input'!B161-'Data Input'!B160)/('Data Input'!$A161-'Data Input'!$A160)</f>
        <v>20984.166666666668</v>
      </c>
      <c r="C159" s="289">
        <f>('Data Input'!C161-'Data Input'!C160)/('Data Input'!$A161-'Data Input'!$A160)</f>
        <v>1494.6666666666667</v>
      </c>
      <c r="D159" s="210">
        <f>('Data Input'!D161-'Data Input'!D160)/('Data Input'!$A161-'Data Input'!$A160)</f>
        <v>0</v>
      </c>
      <c r="E159" s="289">
        <f>('Data Input'!E161-'Data Input'!E160)/('Data Input'!$A161-'Data Input'!$A160)</f>
        <v>2471.5</v>
      </c>
      <c r="F159" s="210">
        <f>('Data Input'!F161-'Data Input'!F160)/('Data Input'!$A161-'Data Input'!$A160)</f>
        <v>3124.6666666666665</v>
      </c>
      <c r="G159" s="289">
        <f>('Data Input'!G161-'Data Input'!G160)/('Data Input'!$A161-'Data Input'!$A160)</f>
        <v>1322.1666666666667</v>
      </c>
      <c r="H159" s="289">
        <f>('Data Input'!H161-'Data Input'!H160)/('Data Input'!$A161-'Data Input'!$A160)</f>
        <v>5873.333333333333</v>
      </c>
      <c r="I159" s="289"/>
      <c r="J159" s="210">
        <f>('Data Input'!J161-'Data Input'!J160)/('Data Input'!$A161-'Data Input'!$A160)</f>
        <v>2902.6666666666665</v>
      </c>
      <c r="K159" s="289">
        <f>('Data Input'!K161-'Data Input'!K160)/('Data Input'!$A161-'Data Input'!$A160)</f>
        <v>31840.666666666668</v>
      </c>
      <c r="L159" s="210">
        <v>7000</v>
      </c>
      <c r="M159" s="210">
        <f>('Data Input'!M161-'Data Input'!M160)/('Data Input'!$A161-'Data Input'!$A160)</f>
        <v>16119.666666666666</v>
      </c>
      <c r="N159" s="271">
        <f>('Data Input'!N161-'Data Input'!N160)/('Data Input'!$A161-'Data Input'!$A160)</f>
        <v>1589.5</v>
      </c>
      <c r="O159" s="289">
        <f>('Data Input'!O161-'Data Input'!O160)/('Data Input'!$A161-'Data Input'!$A160)</f>
        <v>14244</v>
      </c>
      <c r="P159" s="210">
        <f>('Data Input'!P161-'Data Input'!P160)/('Data Input'!$A161-'Data Input'!$A160)</f>
        <v>1092.1666666666667</v>
      </c>
      <c r="Q159" s="258"/>
      <c r="R159" s="276"/>
      <c r="S159" s="276"/>
      <c r="T159" s="289">
        <f>('Data Input'!T161-'Data Input'!T160)/('Data Input'!$A161-'Data Input'!$A160)</f>
        <v>8483.3333333333339</v>
      </c>
      <c r="U159" s="289">
        <f>('Data Input'!U161-'Data Input'!U160)/('Data Input'!$A161-'Data Input'!$A160)</f>
        <v>3572</v>
      </c>
      <c r="V159" s="297"/>
      <c r="W159" s="276"/>
      <c r="X159" s="210">
        <f t="shared" si="9"/>
        <v>118542.50000000001</v>
      </c>
      <c r="Y159" s="210">
        <f>('Data Input'!X161-'Data Input'!X160)/('Data Input'!$A161-'Data Input'!$A160)</f>
        <v>113566.66666666667</v>
      </c>
      <c r="Z159" s="210">
        <f t="shared" si="10"/>
        <v>4975.833333333343</v>
      </c>
    </row>
    <row r="160" spans="1:26" x14ac:dyDescent="0.3">
      <c r="A160" s="214">
        <f>'Data Input'!A162</f>
        <v>45314</v>
      </c>
      <c r="B160" s="210">
        <f>('Data Input'!B162-'Data Input'!B161)/('Data Input'!$A162-'Data Input'!$A161)</f>
        <v>3443.7142857142858</v>
      </c>
      <c r="C160" s="289">
        <f>('Data Input'!C162-'Data Input'!C161)/('Data Input'!$A162-'Data Input'!$A161)</f>
        <v>263.78571428571428</v>
      </c>
      <c r="D160" s="210">
        <f>('Data Input'!D162-'Data Input'!D161)/('Data Input'!$A162-'Data Input'!$A161)</f>
        <v>0.7142857142857143</v>
      </c>
      <c r="E160" s="289">
        <f>('Data Input'!E162-'Data Input'!E161)/('Data Input'!$A162-'Data Input'!$A161)</f>
        <v>670.07142857142856</v>
      </c>
      <c r="F160" s="210">
        <f>('Data Input'!F162-'Data Input'!F161)/('Data Input'!$A162-'Data Input'!$A161)</f>
        <v>441.5</v>
      </c>
      <c r="G160" s="289">
        <f>('Data Input'!G162-'Data Input'!G161)/('Data Input'!$A162-'Data Input'!$A161)</f>
        <v>574.07142857142856</v>
      </c>
      <c r="H160" s="289">
        <f>('Data Input'!H162-'Data Input'!H161)/('Data Input'!$A162-'Data Input'!$A161)</f>
        <v>737.85714285714289</v>
      </c>
      <c r="I160" s="289"/>
      <c r="J160" s="210">
        <f>('Data Input'!J162-'Data Input'!J161)/('Data Input'!$A162-'Data Input'!$A161)</f>
        <v>652.57142857142856</v>
      </c>
      <c r="K160" s="289">
        <f>('Data Input'!K162-'Data Input'!K161)/('Data Input'!$A162-'Data Input'!$A161)</f>
        <v>3715.0714285714284</v>
      </c>
      <c r="L160" s="210">
        <v>7000</v>
      </c>
      <c r="M160" s="210">
        <f>('Data Input'!M162-'Data Input'!M161)/('Data Input'!$A162-'Data Input'!$A161)</f>
        <v>2023.7857142857142</v>
      </c>
      <c r="N160" s="271">
        <f>('Data Input'!N162-'Data Input'!N161)/('Data Input'!$A162-'Data Input'!$A161)</f>
        <v>206.85714285714286</v>
      </c>
      <c r="O160" s="289">
        <f>('Data Input'!O162-'Data Input'!O161)/('Data Input'!$A162-'Data Input'!$A161)</f>
        <v>1882.8571428571429</v>
      </c>
      <c r="P160" s="210">
        <f>('Data Input'!P162-'Data Input'!P161)/('Data Input'!$A162-'Data Input'!$A161)</f>
        <v>136.28571428571428</v>
      </c>
      <c r="Q160" s="258"/>
      <c r="R160" s="276"/>
      <c r="S160" s="276"/>
      <c r="T160" s="289">
        <f>('Data Input'!T162-'Data Input'!T161)/('Data Input'!$A162-'Data Input'!$A161)</f>
        <v>987.85714285714289</v>
      </c>
      <c r="U160" s="289">
        <f>('Data Input'!U162-'Data Input'!U161)/('Data Input'!$A162-'Data Input'!$A161)</f>
        <v>1137.2857142857142</v>
      </c>
      <c r="V160" s="297"/>
      <c r="W160" s="276"/>
      <c r="X160" s="210">
        <f t="shared" si="9"/>
        <v>22736.999999999996</v>
      </c>
      <c r="Y160" s="210">
        <f>('Data Input'!X162-'Data Input'!X161)/('Data Input'!$A162-'Data Input'!$A161)</f>
        <v>8692.8571428571431</v>
      </c>
      <c r="Z160" s="210">
        <f t="shared" si="10"/>
        <v>14044.142857142853</v>
      </c>
    </row>
    <row r="161" spans="1:26" x14ac:dyDescent="0.3">
      <c r="A161" s="214">
        <f>'Data Input'!A163</f>
        <v>45322</v>
      </c>
      <c r="B161" s="210">
        <f>('Data Input'!B163-'Data Input'!B162)/('Data Input'!$A163-'Data Input'!$A162)</f>
        <v>32727</v>
      </c>
      <c r="C161" s="289">
        <f>('Data Input'!C163-'Data Input'!C162)/('Data Input'!$A163-'Data Input'!$A162)</f>
        <v>0</v>
      </c>
      <c r="D161" s="210">
        <f>('Data Input'!D163-'Data Input'!D162)/('Data Input'!$A163-'Data Input'!$A162)</f>
        <v>0</v>
      </c>
      <c r="E161" s="289">
        <f>('Data Input'!E163-'Data Input'!E162)/('Data Input'!$A163-'Data Input'!$A162)</f>
        <v>0</v>
      </c>
      <c r="F161" s="210">
        <f>('Data Input'!F163-'Data Input'!F162)/('Data Input'!$A163-'Data Input'!$A162)</f>
        <v>6375.5</v>
      </c>
      <c r="G161" s="289">
        <f>('Data Input'!G163-'Data Input'!G162)/('Data Input'!$A163-'Data Input'!$A162)</f>
        <v>245.5</v>
      </c>
      <c r="H161" s="289">
        <f>('Data Input'!H163-'Data Input'!H162)/('Data Input'!$A163-'Data Input'!$A162)</f>
        <v>9552.5</v>
      </c>
      <c r="I161" s="289"/>
      <c r="J161" s="210">
        <f>('Data Input'!J163-'Data Input'!J162)/('Data Input'!$A163-'Data Input'!$A162)</f>
        <v>5694.25</v>
      </c>
      <c r="K161" s="289">
        <f>('Data Input'!K163-'Data Input'!K162)/('Data Input'!$A163-'Data Input'!$A162)</f>
        <v>1187.6875</v>
      </c>
      <c r="L161" s="210">
        <v>7000</v>
      </c>
      <c r="M161" s="210">
        <f>('Data Input'!M163-'Data Input'!M162)/('Data Input'!$A163-'Data Input'!$A162)</f>
        <v>25262.5</v>
      </c>
      <c r="N161" s="271">
        <f>('Data Input'!N163-'Data Input'!N162)/('Data Input'!$A163-'Data Input'!$A162)</f>
        <v>2732</v>
      </c>
      <c r="O161" s="289">
        <f>('Data Input'!O163-'Data Input'!O162)/('Data Input'!$A163-'Data Input'!$A162)</f>
        <v>25800.25</v>
      </c>
      <c r="P161" s="210">
        <f>('Data Input'!P163-'Data Input'!P162)/('Data Input'!$A163-'Data Input'!$A162)</f>
        <v>0</v>
      </c>
      <c r="Q161" s="258"/>
      <c r="R161" s="276"/>
      <c r="S161" s="276"/>
      <c r="T161" s="289">
        <f>('Data Input'!T163-'Data Input'!T162)/('Data Input'!$A163-'Data Input'!$A162)</f>
        <v>41.25</v>
      </c>
      <c r="U161" s="289">
        <f>('Data Input'!U163-'Data Input'!U162)/('Data Input'!$A163-'Data Input'!$A162)</f>
        <v>29310.875</v>
      </c>
      <c r="V161" s="297"/>
      <c r="W161" s="276"/>
      <c r="X161" s="210">
        <f t="shared" ref="X161:X165" si="11">SUM(B161:T161)</f>
        <v>116618.4375</v>
      </c>
      <c r="Y161" s="210">
        <f>('Data Input'!X163-'Data Input'!X162)/('Data Input'!$A163-'Data Input'!$A162)</f>
        <v>35862.5</v>
      </c>
      <c r="Z161" s="210">
        <f t="shared" si="10"/>
        <v>80755.9375</v>
      </c>
    </row>
    <row r="162" spans="1:26" x14ac:dyDescent="0.3">
      <c r="A162" s="214">
        <f>'Data Input'!A164</f>
        <v>45329</v>
      </c>
      <c r="B162" s="210">
        <f>('Data Input'!B164-'Data Input'!B163)/('Data Input'!$A164-'Data Input'!$A163)</f>
        <v>22340.142857142859</v>
      </c>
      <c r="C162" s="289">
        <f>('Data Input'!C164-'Data Input'!C163)/('Data Input'!$A164-'Data Input'!$A163)</f>
        <v>0</v>
      </c>
      <c r="D162" s="210">
        <f>('Data Input'!D164-'Data Input'!D163)/('Data Input'!$A164-'Data Input'!$A163)</f>
        <v>0</v>
      </c>
      <c r="E162" s="289">
        <f>('Data Input'!E164-'Data Input'!E163)/('Data Input'!$A164-'Data Input'!$A163)</f>
        <v>672.57142857142856</v>
      </c>
      <c r="F162" s="210">
        <f>('Data Input'!F164-'Data Input'!F163)/('Data Input'!$A164-'Data Input'!$A163)</f>
        <v>4369.2857142857147</v>
      </c>
      <c r="G162" s="289">
        <f>('Data Input'!G164-'Data Input'!G163)/('Data Input'!$A164-'Data Input'!$A163)</f>
        <v>0</v>
      </c>
      <c r="H162" s="289">
        <f>('Data Input'!H164-'Data Input'!H163)/('Data Input'!$A164-'Data Input'!$A163)</f>
        <v>9234.2857142857138</v>
      </c>
      <c r="I162" s="289"/>
      <c r="J162" s="210">
        <f>('Data Input'!J164-'Data Input'!J163)/('Data Input'!$A164-'Data Input'!$A163)</f>
        <v>2408.7142857142858</v>
      </c>
      <c r="K162" s="289">
        <f>('Data Input'!K164-'Data Input'!K163)/('Data Input'!$A164-'Data Input'!$A163)</f>
        <v>1357.3571428571429</v>
      </c>
      <c r="L162" s="210">
        <v>7000</v>
      </c>
      <c r="M162" s="210">
        <f>('Data Input'!M164-'Data Input'!M163)/('Data Input'!$A164-'Data Input'!$A163)</f>
        <v>9100.1428571428569</v>
      </c>
      <c r="N162" s="271">
        <f>('Data Input'!N164-'Data Input'!N163)/('Data Input'!$A164-'Data Input'!$A163)</f>
        <v>2006.8571428571429</v>
      </c>
      <c r="O162" s="289">
        <f>('Data Input'!O164-'Data Input'!O163)/('Data Input'!$A164-'Data Input'!$A163)</f>
        <v>17329.857142857141</v>
      </c>
      <c r="P162" s="210">
        <f>('Data Input'!P164-'Data Input'!P163)/('Data Input'!$A164-'Data Input'!$A163)</f>
        <v>-0.7142857142857143</v>
      </c>
      <c r="Q162" s="258"/>
      <c r="R162" s="276"/>
      <c r="S162" s="276"/>
      <c r="T162" s="289">
        <f>('Data Input'!T164-'Data Input'!T163)/('Data Input'!$A164-'Data Input'!$A163)</f>
        <v>0</v>
      </c>
      <c r="U162" s="289">
        <f>('Data Input'!U164-'Data Input'!U163)/('Data Input'!$A164-'Data Input'!$A163)</f>
        <v>19707.857142857141</v>
      </c>
      <c r="V162" s="297"/>
      <c r="W162" s="276"/>
      <c r="X162" s="210">
        <f t="shared" si="11"/>
        <v>75818.499999999985</v>
      </c>
      <c r="Y162" s="210">
        <f>('Data Input'!X164-'Data Input'!X163)/('Data Input'!$A164-'Data Input'!$A163)</f>
        <v>0</v>
      </c>
      <c r="Z162" s="210">
        <f t="shared" si="10"/>
        <v>75818.499999999985</v>
      </c>
    </row>
    <row r="163" spans="1:26" x14ac:dyDescent="0.3">
      <c r="A163" s="214">
        <f>'Data Input'!A165</f>
        <v>45335</v>
      </c>
      <c r="B163" s="210">
        <f>('Data Input'!B165-'Data Input'!B164)/('Data Input'!$A165-'Data Input'!$A164)</f>
        <v>18768.333333333332</v>
      </c>
      <c r="C163" s="289">
        <f>('Data Input'!C165-'Data Input'!C164)/('Data Input'!$A165-'Data Input'!$A164)</f>
        <v>0</v>
      </c>
      <c r="D163" s="210">
        <f>('Data Input'!D165-'Data Input'!D164)/('Data Input'!$A165-'Data Input'!$A164)</f>
        <v>0</v>
      </c>
      <c r="E163" s="289">
        <f>('Data Input'!E165-'Data Input'!E164)/('Data Input'!$A165-'Data Input'!$A164)</f>
        <v>0</v>
      </c>
      <c r="F163" s="210">
        <f>('Data Input'!F165-'Data Input'!F164)/('Data Input'!$A165-'Data Input'!$A164)</f>
        <v>4129.5</v>
      </c>
      <c r="G163" s="289">
        <f>('Data Input'!G165-'Data Input'!G164)/('Data Input'!$A165-'Data Input'!$A164)</f>
        <v>0</v>
      </c>
      <c r="H163" s="289">
        <f>('Data Input'!H165-'Data Input'!H164)/('Data Input'!$A165-'Data Input'!$A164)</f>
        <v>2958.3333333333335</v>
      </c>
      <c r="I163" s="289"/>
      <c r="J163" s="210">
        <f>('Data Input'!J165-'Data Input'!J164)/('Data Input'!$A165-'Data Input'!$A164)</f>
        <v>2358.6666666666665</v>
      </c>
      <c r="K163" s="289">
        <v>0</v>
      </c>
      <c r="L163" s="210">
        <v>7000</v>
      </c>
      <c r="M163" s="210">
        <f>('Data Input'!M165-'Data Input'!M164)/('Data Input'!$A165-'Data Input'!$A164)</f>
        <v>0</v>
      </c>
      <c r="N163" s="271">
        <f>('Data Input'!N165-'Data Input'!N164)/('Data Input'!$A165-'Data Input'!$A164)</f>
        <v>1709</v>
      </c>
      <c r="O163" s="289">
        <f>('Data Input'!O165-'Data Input'!O164)/('Data Input'!$A165-'Data Input'!$A164)</f>
        <v>13393</v>
      </c>
      <c r="P163" s="210">
        <f>('Data Input'!P165-'Data Input'!P164)/('Data Input'!$A165-'Data Input'!$A164)</f>
        <v>9466.8333333333339</v>
      </c>
      <c r="Q163" s="258"/>
      <c r="R163" s="276"/>
      <c r="S163" s="276"/>
      <c r="T163" s="289">
        <f>('Data Input'!T165-'Data Input'!T164)/('Data Input'!$A165-'Data Input'!$A164)</f>
        <v>-55</v>
      </c>
      <c r="U163" s="289">
        <f>('Data Input'!U165-'Data Input'!U164)/('Data Input'!$A165-'Data Input'!$A164)</f>
        <v>16647.166666666668</v>
      </c>
      <c r="V163" s="297"/>
      <c r="W163" s="276"/>
      <c r="X163" s="210">
        <f t="shared" si="11"/>
        <v>59728.666666666664</v>
      </c>
      <c r="Y163" s="210">
        <f>('Data Input'!X165-'Data Input'!X164)/('Data Input'!$A165-'Data Input'!$A164)</f>
        <v>0</v>
      </c>
      <c r="Z163" s="210">
        <f t="shared" si="10"/>
        <v>59728.666666666664</v>
      </c>
    </row>
    <row r="164" spans="1:26" ht="15.45" customHeight="1" x14ac:dyDescent="0.3">
      <c r="A164" s="214">
        <f>'Data Input'!A166</f>
        <v>45343</v>
      </c>
      <c r="B164" s="210">
        <f>('Data Input'!B166-'Data Input'!B165)/('Data Input'!$A166-'Data Input'!$A165)</f>
        <v>18955.375</v>
      </c>
      <c r="C164" s="289">
        <f>('Data Input'!C166-'Data Input'!C165)/('Data Input'!$A166-'Data Input'!$A165)</f>
        <v>0</v>
      </c>
      <c r="D164" s="210">
        <f>('Data Input'!D166-'Data Input'!D165)/('Data Input'!$A166-'Data Input'!$A165)</f>
        <v>1.25</v>
      </c>
      <c r="E164" s="289">
        <f>('Data Input'!E166-'Data Input'!E165)/('Data Input'!$A166-'Data Input'!$A165)</f>
        <v>0</v>
      </c>
      <c r="F164" s="210">
        <f>('Data Input'!F166-'Data Input'!F165)/('Data Input'!$A166-'Data Input'!$A165)</f>
        <v>4198.375</v>
      </c>
      <c r="G164" s="289">
        <f>('Data Input'!G166-'Data Input'!G165)/('Data Input'!$A166-'Data Input'!$A165)</f>
        <v>0</v>
      </c>
      <c r="H164" s="289">
        <f>('Data Input'!H166-'Data Input'!H165)/('Data Input'!$A166-'Data Input'!$A165)</f>
        <v>5098.75</v>
      </c>
      <c r="I164" s="289"/>
      <c r="J164" s="210">
        <f>('Data Input'!J166-'Data Input'!J165)/('Data Input'!$A166-'Data Input'!$A165)</f>
        <v>2874.625</v>
      </c>
      <c r="K164" s="289">
        <f>('Data Input'!K166-'Data Input'!K165)/('Data Input'!$A166-'Data Input'!$A165)</f>
        <v>31707</v>
      </c>
      <c r="L164" s="210">
        <v>7000</v>
      </c>
      <c r="M164" s="210">
        <f>('Data Input'!M166-'Data Input'!M165)/('Data Input'!$A166-'Data Input'!$A165)</f>
        <v>0</v>
      </c>
      <c r="N164" s="271">
        <f>('Data Input'!N166-'Data Input'!N165)/('Data Input'!$A166-'Data Input'!$A165)</f>
        <v>1719.25</v>
      </c>
      <c r="O164" s="289">
        <f>('Data Input'!O166-'Data Input'!O165)/('Data Input'!$A166-'Data Input'!$A165)</f>
        <v>13913.875</v>
      </c>
      <c r="P164" s="210">
        <f>('Data Input'!P166-'Data Input'!P165)/('Data Input'!$A166-'Data Input'!$A165)</f>
        <v>3163.125</v>
      </c>
      <c r="Q164" s="258"/>
      <c r="R164" s="276"/>
      <c r="S164" s="276"/>
      <c r="T164" s="289">
        <f>('Data Input'!T166-'Data Input'!T165)/('Data Input'!$A166-'Data Input'!$A165)</f>
        <v>0</v>
      </c>
      <c r="U164" s="289">
        <f>('Data Input'!U166-'Data Input'!U165)/('Data Input'!$A166-'Data Input'!$A165)</f>
        <v>16798.625</v>
      </c>
      <c r="V164" s="297"/>
      <c r="W164" s="276"/>
      <c r="X164" s="210">
        <f t="shared" si="11"/>
        <v>88631.625</v>
      </c>
      <c r="Y164" s="210">
        <f>('Data Input'!X166-'Data Input'!X165)/('Data Input'!$A166-'Data Input'!$A165)</f>
        <v>0</v>
      </c>
      <c r="Z164" s="210">
        <f t="shared" ref="Z164:Z165" si="12">X164-Y164</f>
        <v>88631.625</v>
      </c>
    </row>
    <row r="165" spans="1:26" ht="15" customHeight="1" x14ac:dyDescent="0.3">
      <c r="A165" s="214">
        <f>'Data Input'!A167</f>
        <v>45349</v>
      </c>
      <c r="B165" s="210">
        <f>('Data Input'!B167-'Data Input'!B166)/('Data Input'!$A167-'Data Input'!$A166)</f>
        <v>18683.666666666668</v>
      </c>
      <c r="C165" s="289">
        <f>('Data Input'!C167-'Data Input'!C166)/('Data Input'!$A167-'Data Input'!$A166)</f>
        <v>0</v>
      </c>
      <c r="D165" s="210">
        <f>('Data Input'!D167-'Data Input'!D166)/('Data Input'!$A167-'Data Input'!$A166)</f>
        <v>8285</v>
      </c>
      <c r="E165" s="289">
        <f>('Data Input'!E167-'Data Input'!E166)/('Data Input'!$A167-'Data Input'!$A166)</f>
        <v>11265.833333333334</v>
      </c>
      <c r="F165" s="210">
        <f>('Data Input'!F167-'Data Input'!F166)/('Data Input'!$A167-'Data Input'!$A166)</f>
        <v>2609</v>
      </c>
      <c r="G165" s="289">
        <v>0</v>
      </c>
      <c r="H165" s="289">
        <f>('Data Input'!H167-'Data Input'!H166)/('Data Input'!$A167-'Data Input'!$A166)</f>
        <v>4753.333333333333</v>
      </c>
      <c r="I165" s="289"/>
      <c r="J165" s="210">
        <f>('Data Input'!J167-'Data Input'!J166)/('Data Input'!$A167-'Data Input'!$A166)</f>
        <v>2783.5</v>
      </c>
      <c r="K165" s="289">
        <f>('Data Input'!K167-'Data Input'!K166)/('Data Input'!$A167-'Data Input'!$A166)</f>
        <v>1703.1666666666667</v>
      </c>
      <c r="L165" s="210">
        <v>7000</v>
      </c>
      <c r="M165" s="210">
        <f>('Data Input'!M167-'Data Input'!M166)/('Data Input'!$A167-'Data Input'!$A166)</f>
        <v>0</v>
      </c>
      <c r="N165" s="271">
        <f>('Data Input'!N167-'Data Input'!N166)/('Data Input'!$A167-'Data Input'!$A166)</f>
        <v>1683.8333333333333</v>
      </c>
      <c r="O165" s="289">
        <f>('Data Input'!O167-'Data Input'!O166)/('Data Input'!$A167-'Data Input'!$A166)</f>
        <v>15218.5</v>
      </c>
      <c r="P165" s="210">
        <f>('Data Input'!P167-'Data Input'!P166)/('Data Input'!$A167-'Data Input'!$A166)</f>
        <v>2291.5</v>
      </c>
      <c r="Q165" s="210">
        <f>('Data Input'!Q167-'Data Input'!Q166)/('Data Input'!$A167-'Data Input'!$A166)</f>
        <v>11005.333333333334</v>
      </c>
      <c r="R165" s="210">
        <f>('Data Input'!R167-'Data Input'!R166)/('Data Input'!$A167-'Data Input'!$A166)</f>
        <v>0</v>
      </c>
      <c r="S165" s="210">
        <f>('Data Input'!S167-'Data Input'!S166)/('Data Input'!$A167-'Data Input'!$A166)</f>
        <v>10369.666666666666</v>
      </c>
      <c r="T165" s="289">
        <f>('Data Input'!T167-'Data Input'!T166)/('Data Input'!$A167-'Data Input'!$A166)</f>
        <v>6215</v>
      </c>
      <c r="U165" s="289">
        <f>('Data Input'!U167-'Data Input'!U166)/('Data Input'!$A167-'Data Input'!$A166)</f>
        <v>16383.166666666666</v>
      </c>
      <c r="V165" s="297"/>
      <c r="W165" s="276"/>
      <c r="X165" s="210">
        <f t="shared" si="11"/>
        <v>103867.33333333334</v>
      </c>
      <c r="Y165" s="210">
        <f>('Data Input'!X167-'Data Input'!X166)/('Data Input'!$A167-'Data Input'!$A166)</f>
        <v>177033.33333333334</v>
      </c>
      <c r="Z165" s="210">
        <f t="shared" si="12"/>
        <v>-73166</v>
      </c>
    </row>
    <row r="166" spans="1:26" x14ac:dyDescent="0.3">
      <c r="A166" s="214">
        <f>'Data Input'!A168</f>
        <v>45355</v>
      </c>
      <c r="B166" s="210">
        <f>('Data Input'!B168-'Data Input'!B167)/('Data Input'!$A168-'Data Input'!$A167)</f>
        <v>21875</v>
      </c>
      <c r="C166" s="289">
        <f>('Data Input'!C168-'Data Input'!C167)/('Data Input'!$A168-'Data Input'!$A167)</f>
        <v>9505.1666666666661</v>
      </c>
      <c r="D166" s="210">
        <f>('Data Input'!D168-'Data Input'!D167)/('Data Input'!$A168-'Data Input'!$A167)</f>
        <v>4170</v>
      </c>
      <c r="E166" s="289">
        <f>('Data Input'!E168-'Data Input'!E167)/('Data Input'!$A168-'Data Input'!$A167)</f>
        <v>4692.833333333333</v>
      </c>
      <c r="F166" s="210">
        <f>('Data Input'!F168-'Data Input'!F167)/('Data Input'!$A168-'Data Input'!$A167)</f>
        <v>4577.166666666667</v>
      </c>
      <c r="G166" s="289">
        <v>0</v>
      </c>
      <c r="H166" s="289">
        <f>('Data Input'!H168-'Data Input'!H167)/('Data Input'!$A168-'Data Input'!$A167)</f>
        <v>4960</v>
      </c>
      <c r="I166" s="289"/>
      <c r="J166" s="210">
        <f>('Data Input'!J168-'Data Input'!J167)/('Data Input'!$A168-'Data Input'!$A167)</f>
        <v>3687</v>
      </c>
      <c r="K166" s="289">
        <f>('Data Input'!K168-'Data Input'!K167)/('Data Input'!$A168-'Data Input'!$A167)</f>
        <v>27622.666666666668</v>
      </c>
      <c r="L166" s="210">
        <v>7000</v>
      </c>
      <c r="M166" s="210">
        <f>('Data Input'!M168-'Data Input'!M167)/('Data Input'!$A168-'Data Input'!$A167)</f>
        <v>17129.333333333332</v>
      </c>
      <c r="N166" s="271">
        <f>('Data Input'!N168-'Data Input'!N167)/('Data Input'!$A168-'Data Input'!$A167)</f>
        <v>1992.3333333333333</v>
      </c>
      <c r="O166" s="289">
        <f>('Data Input'!O168-'Data Input'!O167)/('Data Input'!$A168-'Data Input'!$A167)</f>
        <v>16634.5</v>
      </c>
      <c r="P166" s="210">
        <f>('Data Input'!P168-'Data Input'!P167)/('Data Input'!$A168-'Data Input'!$A167)</f>
        <v>2561.6666666666665</v>
      </c>
      <c r="Q166" s="210">
        <f>('Data Input'!Q168-'Data Input'!Q167)/('Data Input'!$A168-'Data Input'!$A167)</f>
        <v>5789.333333333333</v>
      </c>
      <c r="R166" s="210">
        <f>('Data Input'!R168-'Data Input'!R167)/('Data Input'!$A168-'Data Input'!$A167)</f>
        <v>0</v>
      </c>
      <c r="S166" s="210">
        <f>('Data Input'!S168-'Data Input'!S167)/('Data Input'!$A168-'Data Input'!$A167)</f>
        <v>10014.166666666666</v>
      </c>
      <c r="T166" s="289">
        <f>('Data Input'!T168-'Data Input'!T167)/('Data Input'!$A168-'Data Input'!$A167)</f>
        <v>9986.6666666666661</v>
      </c>
      <c r="U166" s="289">
        <f>('Data Input'!U168-'Data Input'!U167)/('Data Input'!$A168-'Data Input'!$A167)</f>
        <v>18492.166666666668</v>
      </c>
      <c r="V166" s="297"/>
      <c r="W166" s="276"/>
      <c r="X166" s="210">
        <f t="shared" ref="X166" si="13">SUM(B166:T166)</f>
        <v>152197.83333333331</v>
      </c>
      <c r="Y166" s="210">
        <f>('Data Input'!X168-'Data Input'!X167)/('Data Input'!$A168-'Data Input'!$A167)</f>
        <v>105500</v>
      </c>
      <c r="Z166" s="210">
        <f t="shared" ref="Z166" si="14">X166-Y166</f>
        <v>46697.833333333314</v>
      </c>
    </row>
    <row r="167" spans="1:26" x14ac:dyDescent="0.3">
      <c r="A167" s="214">
        <f>'Data Input'!A169</f>
        <v>45363</v>
      </c>
      <c r="B167" s="210">
        <f>('Data Input'!B169-'Data Input'!B168)/('Data Input'!$A169-'Data Input'!$A168)</f>
        <v>9805.5</v>
      </c>
      <c r="C167" s="289">
        <f>('Data Input'!C169-'Data Input'!C168)/('Data Input'!$A169-'Data Input'!$A168)</f>
        <v>4615.5</v>
      </c>
      <c r="D167" s="210">
        <f>('Data Input'!D169-'Data Input'!D168)/('Data Input'!$A169-'Data Input'!$A168)</f>
        <v>2703.75</v>
      </c>
      <c r="E167" s="289">
        <f>('Data Input'!E169-'Data Input'!E168)/('Data Input'!$A169-'Data Input'!$A168)</f>
        <v>2629.25</v>
      </c>
      <c r="F167" s="210">
        <f>('Data Input'!F169-'Data Input'!F168)/('Data Input'!$A169-'Data Input'!$A168)</f>
        <v>1179</v>
      </c>
      <c r="G167" s="289">
        <v>0</v>
      </c>
      <c r="H167" s="289">
        <f>('Data Input'!H169-'Data Input'!H168)/('Data Input'!$A169-'Data Input'!$A168)</f>
        <v>582.5</v>
      </c>
      <c r="I167" s="289"/>
      <c r="J167" s="210">
        <f>('Data Input'!J169-'Data Input'!J168)/('Data Input'!$A169-'Data Input'!$A168)</f>
        <v>2168.625</v>
      </c>
      <c r="K167" s="289">
        <f>('Data Input'!K169-'Data Input'!K168)/('Data Input'!$A169-'Data Input'!$A168)</f>
        <v>0</v>
      </c>
      <c r="L167" s="210">
        <v>7000</v>
      </c>
      <c r="M167" s="210">
        <f>('Data Input'!M169-'Data Input'!M168)/('Data Input'!$A169-'Data Input'!$A168)</f>
        <v>10104.625</v>
      </c>
      <c r="N167" s="271">
        <f>('Data Input'!N169-'Data Input'!N168)/('Data Input'!$A169-'Data Input'!$A168)</f>
        <v>941.5</v>
      </c>
      <c r="O167" s="289">
        <f>('Data Input'!O169-'Data Input'!O168)/('Data Input'!$A169-'Data Input'!$A168)</f>
        <v>11862.875</v>
      </c>
      <c r="P167" s="210">
        <f>('Data Input'!P169-'Data Input'!P168)/('Data Input'!$A169-'Data Input'!$A168)</f>
        <v>1817.375</v>
      </c>
      <c r="Q167" s="210">
        <f>('Data Input'!Q169-'Data Input'!Q168)/('Data Input'!$A169-'Data Input'!$A168)</f>
        <v>-12596</v>
      </c>
      <c r="R167" s="210">
        <f>('Data Input'!R169-'Data Input'!R168)/('Data Input'!$A169-'Data Input'!$A168)</f>
        <v>0</v>
      </c>
      <c r="S167" s="210">
        <f>('Data Input'!S169-'Data Input'!S168)/('Data Input'!$A169-'Data Input'!$A168)</f>
        <v>-15287.875</v>
      </c>
      <c r="T167" s="289">
        <f>('Data Input'!T169-'Data Input'!T168)/('Data Input'!$A169-'Data Input'!$A168)</f>
        <v>5371.25</v>
      </c>
      <c r="U167" s="289">
        <f>('Data Input'!U169-'Data Input'!U168)/('Data Input'!$A169-'Data Input'!$A168)</f>
        <v>8952.5</v>
      </c>
      <c r="V167" s="297"/>
      <c r="W167" s="276"/>
      <c r="X167" s="210">
        <f t="shared" ref="X167" si="15">SUM(B167:T167)</f>
        <v>32897.875</v>
      </c>
      <c r="Y167" s="210">
        <f>('Data Input'!X169-'Data Input'!X168)/('Data Input'!$A169-'Data Input'!$A168)</f>
        <v>8312.5</v>
      </c>
      <c r="Z167" s="210">
        <f t="shared" ref="Z167" si="16">X167-Y167</f>
        <v>24585.375</v>
      </c>
    </row>
    <row r="168" spans="1:26" x14ac:dyDescent="0.3">
      <c r="A168" s="214">
        <f>'Data Input'!A170</f>
        <v>45369</v>
      </c>
      <c r="B168" s="210">
        <f>('Data Input'!B170-'Data Input'!B169)/('Data Input'!$A170-'Data Input'!$A169)</f>
        <v>16477.333333333332</v>
      </c>
      <c r="C168" s="289">
        <f>('Data Input'!C170-'Data Input'!C169)/('Data Input'!$A170-'Data Input'!$A169)</f>
        <v>2556.6666666666665</v>
      </c>
      <c r="D168" s="210">
        <f>('Data Input'!D170-'Data Input'!D169)/('Data Input'!$A170-'Data Input'!$A169)</f>
        <v>8.3333333333333339</v>
      </c>
      <c r="E168" s="289">
        <f>('Data Input'!E170-'Data Input'!E169)/('Data Input'!$A170-'Data Input'!$A169)</f>
        <v>3091.6666666666665</v>
      </c>
      <c r="F168" s="210">
        <f>('Data Input'!F170-'Data Input'!F169)/('Data Input'!$A170-'Data Input'!$A169)</f>
        <v>2313.5</v>
      </c>
      <c r="G168" s="289">
        <v>0</v>
      </c>
      <c r="H168" s="289">
        <f>('Data Input'!H170-'Data Input'!H169)/('Data Input'!$A170-'Data Input'!$A169)</f>
        <v>0</v>
      </c>
      <c r="I168" s="289"/>
      <c r="J168" s="210">
        <f>('Data Input'!J170-'Data Input'!J169)/('Data Input'!$A170-'Data Input'!$A169)</f>
        <v>3247.8333333333335</v>
      </c>
      <c r="K168" s="289">
        <f>('Data Input'!K170-'Data Input'!K169)/('Data Input'!$A170-'Data Input'!$A169)</f>
        <v>0</v>
      </c>
      <c r="L168" s="210">
        <v>7000</v>
      </c>
      <c r="M168" s="210">
        <f>('Data Input'!M170-'Data Input'!M169)/('Data Input'!$A170-'Data Input'!$A169)</f>
        <v>28370</v>
      </c>
      <c r="N168" s="271">
        <f>('Data Input'!N170-'Data Input'!N169)/('Data Input'!$A170-'Data Input'!$A169)</f>
        <v>1238</v>
      </c>
      <c r="O168" s="289">
        <f>('Data Input'!O170-'Data Input'!O169)/('Data Input'!$A170-'Data Input'!$A169)</f>
        <v>11</v>
      </c>
      <c r="P168" s="210">
        <f>('Data Input'!P170-'Data Input'!P169)/('Data Input'!$A170-'Data Input'!$A169)</f>
        <v>3537.5</v>
      </c>
      <c r="Q168" s="210">
        <f>('Data Input'!Q170-'Data Input'!Q169)/('Data Input'!$A170-'Data Input'!$A169)</f>
        <v>34842.833333333336</v>
      </c>
      <c r="R168" s="210">
        <f>('Data Input'!R170-'Data Input'!R169)/('Data Input'!$A170-'Data Input'!$A169)</f>
        <v>0</v>
      </c>
      <c r="S168" s="210">
        <f>('Data Input'!S170-'Data Input'!S169)/('Data Input'!$A170-'Data Input'!$A169)</f>
        <v>23609.166666666668</v>
      </c>
      <c r="T168" s="289">
        <f>('Data Input'!T170-'Data Input'!T169)/('Data Input'!$A170-'Data Input'!$A169)</f>
        <v>9375</v>
      </c>
      <c r="U168" s="289">
        <f>('Data Input'!U170-'Data Input'!U169)/('Data Input'!$A170-'Data Input'!$A169)</f>
        <v>19854</v>
      </c>
      <c r="V168" s="297"/>
      <c r="W168" s="276"/>
      <c r="X168" s="210">
        <f t="shared" ref="X168:X169" si="17">SUM(B168:T168)</f>
        <v>135678.83333333331</v>
      </c>
      <c r="Y168" s="210">
        <f>('Data Input'!X170-'Data Input'!X169)/('Data Input'!$A170-'Data Input'!$A169)</f>
        <v>-7293800</v>
      </c>
      <c r="Z168" s="210">
        <f t="shared" ref="Z168" si="18">X168-Y168</f>
        <v>7429478.833333333</v>
      </c>
    </row>
    <row r="169" spans="1:26" x14ac:dyDescent="0.3">
      <c r="A169" s="214">
        <f>'Data Input'!A171</f>
        <v>45377</v>
      </c>
      <c r="B169" s="210">
        <f>('Data Input'!B171-'Data Input'!B170)/('Data Input'!$A171-'Data Input'!$A170)</f>
        <v>14765.5</v>
      </c>
      <c r="C169" s="289">
        <f>('Data Input'!C171-'Data Input'!C170)/('Data Input'!$A171-'Data Input'!$A170)</f>
        <v>0</v>
      </c>
      <c r="D169" s="210">
        <f>('Data Input'!D171-'Data Input'!D170)/('Data Input'!$A171-'Data Input'!$A170)</f>
        <v>4740</v>
      </c>
      <c r="E169" s="289">
        <f>('Data Input'!E171-'Data Input'!E170)/('Data Input'!$A171-'Data Input'!$A170)</f>
        <v>2113.125</v>
      </c>
      <c r="F169" s="210">
        <f>('Data Input'!F171-'Data Input'!F170)/('Data Input'!$A171-'Data Input'!$A170)</f>
        <v>2955.75</v>
      </c>
      <c r="G169" s="289">
        <v>0</v>
      </c>
      <c r="H169" s="289">
        <f>('Data Input'!H171-'Data Input'!H170)/('Data Input'!$A171-'Data Input'!$A170)</f>
        <v>0</v>
      </c>
      <c r="I169" s="289"/>
      <c r="J169" s="210">
        <f>('Data Input'!J171-'Data Input'!J170)/('Data Input'!$A171-'Data Input'!$A170)</f>
        <v>2698.5</v>
      </c>
      <c r="K169" s="289">
        <f>('Data Input'!K171-'Data Input'!K170)/('Data Input'!$A171-'Data Input'!$A170)</f>
        <v>4080.75</v>
      </c>
      <c r="L169" s="210">
        <v>7000</v>
      </c>
      <c r="M169" s="210">
        <f>('Data Input'!M171-'Data Input'!M170)/('Data Input'!$A171-'Data Input'!$A170)</f>
        <v>-2.25</v>
      </c>
      <c r="N169" s="271">
        <f>('Data Input'!N171-'Data Input'!N170)/('Data Input'!$A171-'Data Input'!$A170)</f>
        <v>1293.875</v>
      </c>
      <c r="O169" s="289">
        <f>('Data Input'!O171-'Data Input'!O170)/('Data Input'!$A171-'Data Input'!$A170)</f>
        <v>0</v>
      </c>
      <c r="P169" s="210">
        <f>('Data Input'!P171-'Data Input'!P170)/('Data Input'!$A171-'Data Input'!$A170)</f>
        <v>1317.25</v>
      </c>
      <c r="Q169" s="210">
        <f>('Data Input'!Q171-'Data Input'!Q170)/('Data Input'!$A171-'Data Input'!$A170)</f>
        <v>9559.125</v>
      </c>
      <c r="R169" s="210">
        <f>('Data Input'!R171-'Data Input'!R170)/('Data Input'!$A171-'Data Input'!$A170)</f>
        <v>0</v>
      </c>
      <c r="S169" s="210">
        <f>('Data Input'!S171-'Data Input'!S170)/('Data Input'!$A171-'Data Input'!$A170)</f>
        <v>1529.25</v>
      </c>
      <c r="T169" s="289">
        <f>('Data Input'!T171-'Data Input'!T170)/('Data Input'!$A171-'Data Input'!$A170)</f>
        <v>851.25</v>
      </c>
      <c r="U169" s="289">
        <f>('Data Input'!U171-'Data Input'!U170)/('Data Input'!$A171-'Data Input'!$A170)</f>
        <v>15192.5</v>
      </c>
      <c r="V169" s="297"/>
      <c r="W169" s="276"/>
      <c r="X169" s="210">
        <f t="shared" si="17"/>
        <v>52902.125</v>
      </c>
      <c r="Y169" s="210">
        <f>('Data Input'!X171-'Data Input'!X170)/('Data Input'!$A171-'Data Input'!$A170)</f>
        <v>0</v>
      </c>
      <c r="Z169" s="210"/>
    </row>
    <row r="170" spans="1:26" x14ac:dyDescent="0.3">
      <c r="A170" s="214">
        <f>'Data Input'!A172</f>
        <v>45384</v>
      </c>
      <c r="B170" s="210">
        <f>('Data Input'!B172-'Data Input'!B171)/('Data Input'!$A172-'Data Input'!$A171)</f>
        <v>19132</v>
      </c>
      <c r="C170" s="289">
        <f>('Data Input'!C172-'Data Input'!C171)/('Data Input'!$A172-'Data Input'!$A171)</f>
        <v>0</v>
      </c>
      <c r="D170" s="210">
        <f>('Data Input'!D172-'Data Input'!D171)/('Data Input'!$A172-'Data Input'!$A171)</f>
        <v>3550.8571428571427</v>
      </c>
      <c r="E170" s="289">
        <f>('Data Input'!E172-'Data Input'!E171)/('Data Input'!$A172-'Data Input'!$A171)</f>
        <v>2609</v>
      </c>
      <c r="F170" s="210">
        <f>('Data Input'!F172-'Data Input'!F171)/('Data Input'!$A172-'Data Input'!$A171)</f>
        <v>3708.7142857142858</v>
      </c>
      <c r="G170" s="289">
        <v>0</v>
      </c>
      <c r="H170" s="289">
        <f>('Data Input'!H172-'Data Input'!H171)/('Data Input'!$A172-'Data Input'!$A171)</f>
        <v>0</v>
      </c>
      <c r="I170" s="289"/>
      <c r="J170" s="210">
        <f>('Data Input'!J172-'Data Input'!J171)/('Data Input'!$A172-'Data Input'!$A171)</f>
        <v>4996.1428571428569</v>
      </c>
      <c r="K170" s="289">
        <f>('Data Input'!K172-'Data Input'!K171)/('Data Input'!$A172-'Data Input'!$A171)</f>
        <v>33251.857142857145</v>
      </c>
      <c r="L170" s="210">
        <v>7000</v>
      </c>
      <c r="M170" s="210">
        <f>('Data Input'!M172-'Data Input'!M171)/('Data Input'!$A172-'Data Input'!$A171)</f>
        <v>16200.142857142857</v>
      </c>
      <c r="N170" s="271">
        <f>('Data Input'!N172-'Data Input'!N171)/('Data Input'!$A172-'Data Input'!$A171)</f>
        <v>1707.7142857142858</v>
      </c>
      <c r="O170" s="289">
        <f>('Data Input'!O172-'Data Input'!O171)/('Data Input'!$A172-'Data Input'!$A171)</f>
        <v>5232.4285714285716</v>
      </c>
      <c r="P170" s="210">
        <f>('Data Input'!P172-'Data Input'!P171)/('Data Input'!$A172-'Data Input'!$A171)</f>
        <v>1982.5714285714287</v>
      </c>
      <c r="Q170" s="210">
        <f>('Data Input'!Q172-'Data Input'!Q171)/('Data Input'!$A172-'Data Input'!$A171)</f>
        <v>11530</v>
      </c>
      <c r="R170" s="210">
        <f>('Data Input'!R172-'Data Input'!R171)/('Data Input'!$A172-'Data Input'!$A171)</f>
        <v>0</v>
      </c>
      <c r="S170" s="210">
        <f>('Data Input'!S172-'Data Input'!S171)/('Data Input'!$A172-'Data Input'!$A171)</f>
        <v>2352</v>
      </c>
      <c r="T170" s="289">
        <f>('Data Input'!T172-'Data Input'!T171)/('Data Input'!$A172-'Data Input'!$A171)</f>
        <v>15335.714285714286</v>
      </c>
      <c r="U170" s="289">
        <f>('Data Input'!U172-'Data Input'!U171)/('Data Input'!$A172-'Data Input'!$A171)</f>
        <v>16590.285714285714</v>
      </c>
      <c r="V170" s="297"/>
      <c r="W170" s="276"/>
      <c r="X170" s="210">
        <f t="shared" ref="X170" si="19">SUM(B170:T170)</f>
        <v>128589.14285714286</v>
      </c>
      <c r="Y170" s="210">
        <f>('Data Input'!X172-'Data Input'!X171)/('Data Input'!$A172-'Data Input'!$A171)</f>
        <v>0</v>
      </c>
      <c r="Z170" s="210"/>
    </row>
    <row r="171" spans="1:26" x14ac:dyDescent="0.3">
      <c r="A171" s="214">
        <f>'Data Input'!A173</f>
        <v>45391</v>
      </c>
      <c r="B171" s="210">
        <f>('Data Input'!B173-'Data Input'!B172)/('Data Input'!$A173-'Data Input'!$A172)</f>
        <v>17934</v>
      </c>
      <c r="C171" s="289">
        <f>('Data Input'!C173-'Data Input'!C172)/('Data Input'!$A173-'Data Input'!$A172)</f>
        <v>0</v>
      </c>
      <c r="D171" s="210">
        <f>('Data Input'!D173-'Data Input'!D172)/('Data Input'!$A173-'Data Input'!$A172)</f>
        <v>2447.7142857142858</v>
      </c>
      <c r="E171" s="289">
        <f>('Data Input'!E173-'Data Input'!E172)/('Data Input'!$A173-'Data Input'!$A172)</f>
        <v>2475.2857142857142</v>
      </c>
      <c r="F171" s="210">
        <f>('Data Input'!F173-'Data Input'!F172)/('Data Input'!$A173-'Data Input'!$A172)</f>
        <v>3572.5714285714284</v>
      </c>
      <c r="G171" s="289">
        <v>0</v>
      </c>
      <c r="H171" s="289">
        <v>0</v>
      </c>
      <c r="I171" s="289"/>
      <c r="J171" s="210">
        <f>('Data Input'!J173-'Data Input'!J172)/('Data Input'!$A173-'Data Input'!$A172)</f>
        <v>5215.2857142857147</v>
      </c>
      <c r="K171" s="289">
        <f>('Data Input'!K173-'Data Input'!K172)/('Data Input'!$A173-'Data Input'!$A172)</f>
        <v>32171.714285714286</v>
      </c>
      <c r="L171" s="210">
        <v>7000</v>
      </c>
      <c r="M171" s="210">
        <f>('Data Input'!M173-'Data Input'!M172)/('Data Input'!$A173-'Data Input'!$A172)</f>
        <v>11951</v>
      </c>
      <c r="N171" s="271">
        <f>('Data Input'!N173-'Data Input'!N172)/('Data Input'!$A173-'Data Input'!$A172)</f>
        <v>1256.2857142857142</v>
      </c>
      <c r="O171" s="289">
        <v>0</v>
      </c>
      <c r="P171" s="210">
        <f>('Data Input'!P173-'Data Input'!P172)/('Data Input'!$A173-'Data Input'!$A172)</f>
        <v>1960.2857142857142</v>
      </c>
      <c r="Q171" s="210">
        <f>('Data Input'!Q173-'Data Input'!Q172)/('Data Input'!$A173-'Data Input'!$A172)</f>
        <v>1457</v>
      </c>
      <c r="R171" s="210">
        <f>('Data Input'!R173-'Data Input'!R172)/('Data Input'!$A173-'Data Input'!$A172)</f>
        <v>0</v>
      </c>
      <c r="S171" s="210">
        <f>('Data Input'!S173-'Data Input'!S172)/('Data Input'!$A173-'Data Input'!$A172)</f>
        <v>2643.7142857142858</v>
      </c>
      <c r="T171" s="289">
        <f>('Data Input'!T173-'Data Input'!T172)/('Data Input'!$A173-'Data Input'!$A172)</f>
        <v>8210</v>
      </c>
      <c r="U171" s="289">
        <f>('Data Input'!U173-'Data Input'!U172)/('Data Input'!$A173-'Data Input'!$A172)</f>
        <v>16563.714285714286</v>
      </c>
      <c r="V171" s="289">
        <f>('Data Input'!V173-'Data Input'!V172)/('Data Input'!$A173-'Data Input'!$A172)</f>
        <v>0</v>
      </c>
      <c r="W171" s="210">
        <f>('Data Input'!W173-'Data Input'!W172)/('Data Input'!$A173-'Data Input'!$A172)</f>
        <v>0</v>
      </c>
      <c r="X171" s="210">
        <f t="shared" ref="X171" si="20">SUM(B171:T171)</f>
        <v>98294.85714285713</v>
      </c>
      <c r="Y171" s="210">
        <f>('Data Input'!X173-'Data Input'!X172)/('Data Input'!$A173-'Data Input'!$A172)</f>
        <v>0</v>
      </c>
      <c r="Z171" s="210"/>
    </row>
    <row r="172" spans="1:26" x14ac:dyDescent="0.3">
      <c r="A172" s="214">
        <f>'Data Input'!A174</f>
        <v>45398</v>
      </c>
      <c r="B172" s="210">
        <f>('Data Input'!B174-'Data Input'!B173)/('Data Input'!$A174-'Data Input'!$A173)</f>
        <v>18201.428571428572</v>
      </c>
      <c r="C172" s="289">
        <f>('Data Input'!C174-'Data Input'!C173)/('Data Input'!$A174-'Data Input'!$A173)</f>
        <v>0</v>
      </c>
      <c r="D172" s="210">
        <f>('Data Input'!D174-'Data Input'!D173)/('Data Input'!$A174-'Data Input'!$A173)</f>
        <v>4474.2857142857147</v>
      </c>
      <c r="E172" s="289">
        <f>('Data Input'!E174-'Data Input'!E173)/('Data Input'!$A174-'Data Input'!$A173)</f>
        <v>2433.5714285714284</v>
      </c>
      <c r="F172" s="210">
        <f>('Data Input'!F174-'Data Input'!F173)/('Data Input'!$A174-'Data Input'!$A173)</f>
        <v>3489.7142857142858</v>
      </c>
      <c r="G172" s="289">
        <v>0</v>
      </c>
      <c r="H172" s="289">
        <v>0</v>
      </c>
      <c r="I172" s="289"/>
      <c r="J172" s="210">
        <f>('Data Input'!J174-'Data Input'!J173)/('Data Input'!$A174-'Data Input'!$A173)</f>
        <v>170.42857142857142</v>
      </c>
      <c r="K172" s="289">
        <f>('Data Input'!K174-'Data Input'!K173)/('Data Input'!$A174-'Data Input'!$A173)</f>
        <v>30918.857142857141</v>
      </c>
      <c r="L172" s="210">
        <v>7000</v>
      </c>
      <c r="M172" s="210">
        <f>('Data Input'!M174-'Data Input'!M173)/('Data Input'!$A174-'Data Input'!$A173)</f>
        <v>15881.571428571429</v>
      </c>
      <c r="N172" s="271">
        <f>('Data Input'!N174-'Data Input'!N173)/('Data Input'!$A174-'Data Input'!$A173)</f>
        <v>1565.2857142857142</v>
      </c>
      <c r="O172" s="289">
        <f>('Data Input'!O174-'Data Input'!O173)/('Data Input'!$A174-'Data Input'!$A173)</f>
        <v>28571.571428571428</v>
      </c>
      <c r="P172" s="210">
        <f>('Data Input'!P174-'Data Input'!P173)/('Data Input'!$A174-'Data Input'!$A173)</f>
        <v>1815.1428571428571</v>
      </c>
      <c r="Q172" s="210">
        <f>('Data Input'!Q174-'Data Input'!Q173)/('Data Input'!$A174-'Data Input'!$A173)</f>
        <v>0</v>
      </c>
      <c r="R172" s="210">
        <f>('Data Input'!R174-'Data Input'!R173)/('Data Input'!$A174-'Data Input'!$A173)</f>
        <v>0</v>
      </c>
      <c r="S172" s="210">
        <f>('Data Input'!S174-'Data Input'!S173)/('Data Input'!$A174-'Data Input'!$A173)</f>
        <v>0</v>
      </c>
      <c r="T172" s="289">
        <f>('Data Input'!T174-'Data Input'!T173)/('Data Input'!$A174-'Data Input'!$A173)</f>
        <v>1127.1428571428571</v>
      </c>
      <c r="U172" s="289">
        <f>('Data Input'!U174-'Data Input'!U173)/('Data Input'!$A174-'Data Input'!$A173)</f>
        <v>15228</v>
      </c>
      <c r="V172" s="289">
        <f>('Data Input'!V174-'Data Input'!V173)/('Data Input'!$A174-'Data Input'!$A173)</f>
        <v>0</v>
      </c>
      <c r="W172" s="210">
        <f>('Data Input'!W174-'Data Input'!W173)/('Data Input'!$A174-'Data Input'!$A173)</f>
        <v>0</v>
      </c>
      <c r="X172" s="210">
        <f t="shared" ref="X172:X173" si="21">SUM(B172:T172)</f>
        <v>115649</v>
      </c>
      <c r="Y172" s="210">
        <f>('Data Input'!X174-'Data Input'!X173)/('Data Input'!$A174-'Data Input'!$A173)</f>
        <v>0</v>
      </c>
      <c r="Z172" s="210"/>
    </row>
    <row r="173" spans="1:26" x14ac:dyDescent="0.3">
      <c r="A173" s="214">
        <f>'Data Input'!A175</f>
        <v>45405</v>
      </c>
      <c r="B173" s="178">
        <f>('Data Input'!B175-'Data Input'!B174)/('Data Input'!$A175-'Data Input'!$A174)</f>
        <v>18587</v>
      </c>
      <c r="C173" s="289">
        <f>('Data Input'!C175-'Data Input'!C174)/('Data Input'!$A175-'Data Input'!$A174)</f>
        <v>0</v>
      </c>
      <c r="D173" s="178">
        <f>('Data Input'!D175-'Data Input'!D174)/('Data Input'!$A175-'Data Input'!$A174)</f>
        <v>4447.1428571428569</v>
      </c>
      <c r="E173" s="289">
        <f>('Data Input'!E175-'Data Input'!E174)/('Data Input'!$A175-'Data Input'!$A174)</f>
        <v>2045</v>
      </c>
      <c r="F173" s="178">
        <f>('Data Input'!F175-'Data Input'!F174)/('Data Input'!$A175-'Data Input'!$A174)</f>
        <v>2913.4285714285716</v>
      </c>
      <c r="G173" s="289">
        <v>0</v>
      </c>
      <c r="H173" s="290">
        <v>0</v>
      </c>
      <c r="I173" s="290">
        <f>('Data Input'!I175-'Data Input'!I174)/('Data Input'!$A175-'Data Input'!$A174)</f>
        <v>18436.714285714286</v>
      </c>
      <c r="J173" s="178">
        <f>('Data Input'!J175-'Data Input'!J174)/('Data Input'!$A175-'Data Input'!$A174)</f>
        <v>-39.571428571428569</v>
      </c>
      <c r="K173" s="290">
        <f>('Data Input'!K175-'Data Input'!K174)/('Data Input'!$A175-'Data Input'!$A174)</f>
        <v>24975</v>
      </c>
      <c r="L173" s="210">
        <v>7000</v>
      </c>
      <c r="M173" s="178">
        <f>('Data Input'!M175-'Data Input'!M174)/('Data Input'!$A175-'Data Input'!$A174)</f>
        <v>14101.571428571429</v>
      </c>
      <c r="N173" s="278">
        <f>('Data Input'!N175-'Data Input'!N174)/('Data Input'!$A175-'Data Input'!$A174)</f>
        <v>1117.2857142857142</v>
      </c>
      <c r="O173" s="289">
        <v>0</v>
      </c>
      <c r="P173" s="178">
        <f>('Data Input'!P175-'Data Input'!P174)/('Data Input'!$A175-'Data Input'!$A174)</f>
        <v>1025.5714285714287</v>
      </c>
      <c r="Q173" s="178">
        <f>('Data Input'!Q175-'Data Input'!Q174)/('Data Input'!$A175-'Data Input'!$A174)</f>
        <v>8854.5714285714294</v>
      </c>
      <c r="R173" s="178">
        <f>('Data Input'!R175-'Data Input'!R174)/('Data Input'!$A175-'Data Input'!$A174)</f>
        <v>8382.8571428571431</v>
      </c>
      <c r="S173" s="178">
        <f>('Data Input'!S175-'Data Input'!S174)/('Data Input'!$A175-'Data Input'!$A174)</f>
        <v>7427.7142857142853</v>
      </c>
      <c r="T173" s="290">
        <f>('Data Input'!T175-'Data Input'!T174)/('Data Input'!$A175-'Data Input'!$A174)</f>
        <v>0</v>
      </c>
      <c r="U173" s="289">
        <f>('Data Input'!U175-'Data Input'!U174)/('Data Input'!$A175-'Data Input'!$A174)</f>
        <v>14050.285714285714</v>
      </c>
      <c r="V173" s="289">
        <f>('Data Input'!V175-'Data Input'!V174)/('Data Input'!$A175-'Data Input'!$A174)</f>
        <v>0</v>
      </c>
      <c r="W173" s="210">
        <f>('Data Input'!W175-'Data Input'!W174)/('Data Input'!$A175-'Data Input'!$A174)</f>
        <v>0</v>
      </c>
      <c r="X173" s="178">
        <f t="shared" si="21"/>
        <v>119274.28571428574</v>
      </c>
      <c r="Y173" s="178">
        <f>('Data Input'!X175-'Data Input'!X174)/('Data Input'!$A175-'Data Input'!$A174)</f>
        <v>0</v>
      </c>
      <c r="Z173" s="178"/>
    </row>
    <row r="174" spans="1:26" x14ac:dyDescent="0.3">
      <c r="A174" s="214">
        <f>'Data Input'!A176</f>
        <v>45412</v>
      </c>
      <c r="B174" s="178">
        <f>('Data Input'!B176-'Data Input'!B175)/('Data Input'!$A176-'Data Input'!$A175)</f>
        <v>19090.142857142859</v>
      </c>
      <c r="C174" s="289">
        <f>('Data Input'!C176-'Data Input'!C175)/('Data Input'!$A176-'Data Input'!$A175)</f>
        <v>0</v>
      </c>
      <c r="D174" s="178">
        <f>('Data Input'!D176-'Data Input'!D175)/('Data Input'!$A176-'Data Input'!$A175)</f>
        <v>5112.8571428571431</v>
      </c>
      <c r="E174" s="289">
        <f>('Data Input'!E176-'Data Input'!E175)/('Data Input'!$A176-'Data Input'!$A175)</f>
        <v>2041.1428571428571</v>
      </c>
      <c r="F174" s="178">
        <f>('Data Input'!F176-'Data Input'!F175)/('Data Input'!$A176-'Data Input'!$A175)</f>
        <v>2635.7142857142858</v>
      </c>
      <c r="G174" s="289">
        <v>0</v>
      </c>
      <c r="H174" s="290">
        <v>0</v>
      </c>
      <c r="I174" s="290">
        <f>('Data Input'!I176-'Data Input'!I175)/('Data Input'!$A176-'Data Input'!$A175)</f>
        <v>6142.4285714285716</v>
      </c>
      <c r="J174" s="178">
        <f>('Data Input'!J176-'Data Input'!J175)/('Data Input'!$A176-'Data Input'!$A175)</f>
        <v>353.14285714285717</v>
      </c>
      <c r="K174" s="290">
        <f>('Data Input'!K176-'Data Input'!K175)/('Data Input'!$A176-'Data Input'!$A175)</f>
        <v>29923.285714285714</v>
      </c>
      <c r="L174" s="210">
        <v>7000</v>
      </c>
      <c r="M174" s="178">
        <f>('Data Input'!M176-'Data Input'!M175)/('Data Input'!$A176-'Data Input'!$A175)</f>
        <v>11348.428571428571</v>
      </c>
      <c r="N174" s="278">
        <f>('Data Input'!N176-'Data Input'!N175)/('Data Input'!$A176-'Data Input'!$A175)</f>
        <v>1667.7142857142858</v>
      </c>
      <c r="O174" s="289">
        <f>('Data Input'!O176-'Data Input'!O175)/('Data Input'!$A176-'Data Input'!$A175)</f>
        <v>9190.4285714285706</v>
      </c>
      <c r="P174" s="178">
        <f>('Data Input'!P176-'Data Input'!P175)/('Data Input'!$A176-'Data Input'!$A175)</f>
        <v>1389.7142857142858</v>
      </c>
      <c r="Q174" s="178">
        <f>('Data Input'!Q176-'Data Input'!Q175)/('Data Input'!$A176-'Data Input'!$A175)</f>
        <v>8888.5714285714294</v>
      </c>
      <c r="R174" s="178">
        <f>('Data Input'!R176-'Data Input'!R175)/('Data Input'!$A176-'Data Input'!$A175)</f>
        <v>5829.2857142857147</v>
      </c>
      <c r="S174" s="178">
        <f>('Data Input'!S176-'Data Input'!S175)/('Data Input'!$A176-'Data Input'!$A175)</f>
        <v>7103.2857142857147</v>
      </c>
      <c r="T174" s="290">
        <f>('Data Input'!T176-'Data Input'!T175)/('Data Input'!$A176-'Data Input'!$A175)</f>
        <v>0</v>
      </c>
      <c r="U174" s="289">
        <f>('Data Input'!U176-'Data Input'!U175)/('Data Input'!$A176-'Data Input'!$A175)</f>
        <v>12896</v>
      </c>
      <c r="V174" s="289">
        <f>('Data Input'!V176-'Data Input'!V175)/('Data Input'!$A176-'Data Input'!$A175)</f>
        <v>0</v>
      </c>
      <c r="W174" s="210">
        <f>('Data Input'!W176-'Data Input'!W175)/('Data Input'!$A176-'Data Input'!$A175)</f>
        <v>0</v>
      </c>
      <c r="X174" s="178">
        <f t="shared" ref="X174" si="22">SUM(B174:T174)</f>
        <v>117716.14285714286</v>
      </c>
      <c r="Y174" s="178">
        <f>('Data Input'!X176-'Data Input'!X175)/('Data Input'!$A176-'Data Input'!$A175)</f>
        <v>0</v>
      </c>
      <c r="Z174" s="178"/>
    </row>
    <row r="175" spans="1:26" x14ac:dyDescent="0.3">
      <c r="A175" s="214">
        <f>'Data Input'!A177</f>
        <v>45419</v>
      </c>
      <c r="B175" s="178">
        <f>('Data Input'!B177-'Data Input'!B176)/('Data Input'!$A177-'Data Input'!$A176)</f>
        <v>18935.571428571428</v>
      </c>
      <c r="C175" s="289">
        <f>('Data Input'!C177-'Data Input'!C176)/('Data Input'!$A177-'Data Input'!$A176)</f>
        <v>0</v>
      </c>
      <c r="D175" s="178">
        <f>('Data Input'!D177-'Data Input'!D176)/('Data Input'!$A177-'Data Input'!$A176)</f>
        <v>5208.5714285714284</v>
      </c>
      <c r="E175" s="289">
        <f>('Data Input'!E177-'Data Input'!E176)/('Data Input'!$A177-'Data Input'!$A176)</f>
        <v>1594.1428571428571</v>
      </c>
      <c r="F175" s="178">
        <f>('Data Input'!F177-'Data Input'!F176)/('Data Input'!$A177-'Data Input'!$A176)</f>
        <v>3688.7142857142858</v>
      </c>
      <c r="G175" s="289">
        <v>0</v>
      </c>
      <c r="H175" s="290">
        <v>0</v>
      </c>
      <c r="I175" s="290">
        <f>('Data Input'!I177-'Data Input'!I176)/('Data Input'!$A177-'Data Input'!$A176)</f>
        <v>0</v>
      </c>
      <c r="J175" s="178">
        <f>('Data Input'!J177-'Data Input'!J176)/('Data Input'!$A177-'Data Input'!$A176)</f>
        <v>0</v>
      </c>
      <c r="K175" s="290">
        <f>('Data Input'!K177-'Data Input'!K176)/('Data Input'!$A177-'Data Input'!$A176)</f>
        <v>33542.428571428572</v>
      </c>
      <c r="L175" s="210">
        <v>7000</v>
      </c>
      <c r="M175" s="178">
        <f>('Data Input'!M177-'Data Input'!M176)/('Data Input'!$A177-'Data Input'!$A176)</f>
        <v>16160.428571428571</v>
      </c>
      <c r="N175" s="278">
        <f>('Data Input'!N177-'Data Input'!N176)/('Data Input'!$A177-'Data Input'!$A176)</f>
        <v>-110943.14285714286</v>
      </c>
      <c r="O175" s="289">
        <f>('Data Input'!O177-'Data Input'!O176)/('Data Input'!$A177-'Data Input'!$A176)</f>
        <v>20474</v>
      </c>
      <c r="P175" s="178">
        <f>('Data Input'!P177-'Data Input'!P176)/('Data Input'!$A177-'Data Input'!$A176)</f>
        <v>1180.2857142857142</v>
      </c>
      <c r="Q175" s="178">
        <f>('Data Input'!Q177-'Data Input'!Q176)/('Data Input'!$A177-'Data Input'!$A176)</f>
        <v>10900</v>
      </c>
      <c r="R175" s="178">
        <f>('Data Input'!R177-'Data Input'!R176)/('Data Input'!$A177-'Data Input'!$A176)</f>
        <v>0</v>
      </c>
      <c r="S175" s="178">
        <f>('Data Input'!S177-'Data Input'!S176)/('Data Input'!$A177-'Data Input'!$A176)</f>
        <v>5873.5714285714284</v>
      </c>
      <c r="T175" s="290">
        <f>('Data Input'!T177-'Data Input'!T176)/('Data Input'!$A177-'Data Input'!$A176)</f>
        <v>0</v>
      </c>
      <c r="U175" s="289">
        <f>('Data Input'!U177-'Data Input'!U176)/('Data Input'!$A177-'Data Input'!$A176)</f>
        <v>5992.4285714285716</v>
      </c>
      <c r="V175" s="289">
        <f>('Data Input'!V177-'Data Input'!V176)/('Data Input'!$A177-'Data Input'!$A176)</f>
        <v>0</v>
      </c>
      <c r="W175" s="210">
        <f>('Data Input'!W177-'Data Input'!W176)/('Data Input'!$A177-'Data Input'!$A176)</f>
        <v>0</v>
      </c>
      <c r="X175" s="178">
        <f t="shared" ref="X175" si="23">SUM(B175:T175)</f>
        <v>13614.571428571431</v>
      </c>
      <c r="Y175" s="178">
        <f>('Data Input'!X177-'Data Input'!X176)/('Data Input'!$A177-'Data Input'!$A176)</f>
        <v>0</v>
      </c>
      <c r="Z175" s="178"/>
    </row>
    <row r="176" spans="1:26" x14ac:dyDescent="0.3">
      <c r="A176" s="214">
        <f>'Data Input'!A178</f>
        <v>45426</v>
      </c>
      <c r="B176" s="178">
        <f>('Data Input'!B178-'Data Input'!B177)/('Data Input'!$A178-'Data Input'!$A177)</f>
        <v>19078.285714285714</v>
      </c>
      <c r="C176" s="289">
        <f>('Data Input'!C178-'Data Input'!C177)/('Data Input'!$A178-'Data Input'!$A177)</f>
        <v>0</v>
      </c>
      <c r="D176" s="178">
        <f>('Data Input'!D178-'Data Input'!D177)/('Data Input'!$A178-'Data Input'!$A177)</f>
        <v>5404.2857142857147</v>
      </c>
      <c r="E176" s="289">
        <f>('Data Input'!E178-'Data Input'!E177)/('Data Input'!$A178-'Data Input'!$A177)</f>
        <v>0</v>
      </c>
      <c r="F176" s="178">
        <f>('Data Input'!F178-'Data Input'!F177)/('Data Input'!$A178-'Data Input'!$A177)</f>
        <v>3556.8571428571427</v>
      </c>
      <c r="G176" s="289">
        <v>0</v>
      </c>
      <c r="H176" s="290">
        <v>0</v>
      </c>
      <c r="I176" s="290">
        <f>('Data Input'!I178-'Data Input'!I177)/('Data Input'!$A178-'Data Input'!$A177)</f>
        <v>5278.7142857142853</v>
      </c>
      <c r="J176" s="178">
        <f>('Data Input'!J178-'Data Input'!J177)/('Data Input'!$A178-'Data Input'!$A177)</f>
        <v>2004</v>
      </c>
      <c r="K176" s="290">
        <f>('Data Input'!K178-'Data Input'!K177)/('Data Input'!$A178-'Data Input'!$A177)</f>
        <v>30192.571428571428</v>
      </c>
      <c r="L176" s="210">
        <v>7000</v>
      </c>
      <c r="M176" s="178">
        <f>('Data Input'!M178-'Data Input'!M177)/('Data Input'!$A178-'Data Input'!$A177)</f>
        <v>12844.285714285714</v>
      </c>
      <c r="N176" s="278">
        <f>('Data Input'!N178-'Data Input'!N177)/('Data Input'!$A178-'Data Input'!$A177)</f>
        <v>1139556.7142857143</v>
      </c>
      <c r="O176" s="289">
        <f>('Data Input'!O178-'Data Input'!O177)/('Data Input'!$A178-'Data Input'!$A177)</f>
        <v>8329.8571428571431</v>
      </c>
      <c r="P176" s="178">
        <f>('Data Input'!P178-'Data Input'!P177)/('Data Input'!$A178-'Data Input'!$A177)</f>
        <v>2341.5714285714284</v>
      </c>
      <c r="Q176" s="178">
        <f>('Data Input'!Q178-'Data Input'!Q177)/('Data Input'!$A178-'Data Input'!$A177)</f>
        <v>4151.2857142857147</v>
      </c>
      <c r="R176" s="178">
        <f>('Data Input'!R178-'Data Input'!R177)/('Data Input'!$A178-'Data Input'!$A177)</f>
        <v>7216.4285714285716</v>
      </c>
      <c r="S176" s="178">
        <f>('Data Input'!S178-'Data Input'!S177)/('Data Input'!$A178-'Data Input'!$A177)</f>
        <v>6901.2857142857147</v>
      </c>
      <c r="T176" s="290">
        <f>('Data Input'!T178-'Data Input'!T177)/('Data Input'!$A178-'Data Input'!$A177)</f>
        <v>0</v>
      </c>
      <c r="U176" s="289">
        <f>('Data Input'!U178-'Data Input'!U177)/('Data Input'!$A178-'Data Input'!$A177)</f>
        <v>0</v>
      </c>
      <c r="V176" s="289">
        <f>('Data Input'!V178-'Data Input'!V177)/('Data Input'!$A178-'Data Input'!$A177)</f>
        <v>0</v>
      </c>
      <c r="W176" s="210">
        <f>('Data Input'!W178-'Data Input'!W177)/('Data Input'!$A178-'Data Input'!$A177)</f>
        <v>0</v>
      </c>
      <c r="X176" s="178">
        <f t="shared" ref="X176" si="24">SUM(B176:T176)</f>
        <v>1253856.1428571427</v>
      </c>
      <c r="Y176" s="178">
        <f>('Data Input'!X178-'Data Input'!X177)/('Data Input'!$A178-'Data Input'!$A177)</f>
        <v>0</v>
      </c>
      <c r="Z176" s="178"/>
    </row>
    <row r="177" spans="1:26" x14ac:dyDescent="0.3">
      <c r="A177" s="214">
        <f>'Data Input'!A179</f>
        <v>45433</v>
      </c>
      <c r="B177" s="178">
        <f>('Data Input'!B179-'Data Input'!B178)/('Data Input'!$A179-'Data Input'!$A178)</f>
        <v>18058.285714285714</v>
      </c>
      <c r="C177" s="289">
        <f>('Data Input'!C179-'Data Input'!C178)/('Data Input'!$A179-'Data Input'!$A178)</f>
        <v>0</v>
      </c>
      <c r="D177" s="178">
        <f>('Data Input'!D179-'Data Input'!D178)/('Data Input'!$A179-'Data Input'!$A178)</f>
        <v>6091.4285714285716</v>
      </c>
      <c r="E177" s="289">
        <f>('Data Input'!E179-'Data Input'!E178)/('Data Input'!$A179-'Data Input'!$A178)</f>
        <v>-2.1428571428571428</v>
      </c>
      <c r="F177" s="178">
        <f>('Data Input'!F179-'Data Input'!F178)/('Data Input'!$A179-'Data Input'!$A178)</f>
        <v>3518.2857142857142</v>
      </c>
      <c r="G177" s="289">
        <v>0</v>
      </c>
      <c r="H177" s="290">
        <v>0</v>
      </c>
      <c r="I177" s="290">
        <f>('Data Input'!I179-'Data Input'!I178)/('Data Input'!$A179-'Data Input'!$A178)</f>
        <v>239.42857142857142</v>
      </c>
      <c r="J177" s="178">
        <f>('Data Input'!J179-'Data Input'!J178)/('Data Input'!$A179-'Data Input'!$A178)</f>
        <v>1239.7142857142858</v>
      </c>
      <c r="K177" s="290">
        <f>('Data Input'!K179-'Data Input'!K178)/('Data Input'!$A179-'Data Input'!$A178)</f>
        <v>27005.428571428572</v>
      </c>
      <c r="L177" s="210">
        <v>7000</v>
      </c>
      <c r="M177" s="178">
        <f>('Data Input'!M179-'Data Input'!M178)/('Data Input'!$A179-'Data Input'!$A178)</f>
        <v>2467.7142857142858</v>
      </c>
      <c r="N177" s="278">
        <f>('Data Input'!N179-'Data Input'!N178)/('Data Input'!$A179-'Data Input'!$A178)</f>
        <v>14637</v>
      </c>
      <c r="O177" s="289">
        <f>('Data Input'!O179-'Data Input'!O178)/('Data Input'!$A179-'Data Input'!$A178)</f>
        <v>345.71428571428572</v>
      </c>
      <c r="P177" s="178">
        <f>('Data Input'!P179-'Data Input'!P178)/('Data Input'!$A179-'Data Input'!$A178)</f>
        <v>1103.4285714285713</v>
      </c>
      <c r="Q177" s="178">
        <f>('Data Input'!Q179-'Data Input'!Q178)/('Data Input'!$A179-'Data Input'!$A178)</f>
        <v>5210.7142857142853</v>
      </c>
      <c r="R177" s="178">
        <f>('Data Input'!R179-'Data Input'!R178)/('Data Input'!$A179-'Data Input'!$A178)</f>
        <v>7537.7142857142853</v>
      </c>
      <c r="S177" s="178">
        <f>('Data Input'!S179-'Data Input'!S178)/('Data Input'!$A179-'Data Input'!$A178)</f>
        <v>7032.4285714285716</v>
      </c>
      <c r="T177" s="290">
        <f>('Data Input'!T179-'Data Input'!T178)/('Data Input'!$A179-'Data Input'!$A178)</f>
        <v>0</v>
      </c>
      <c r="U177" s="289">
        <f>('Data Input'!U179-'Data Input'!U178)/('Data Input'!$A179-'Data Input'!$A178)</f>
        <v>0</v>
      </c>
      <c r="V177" s="289">
        <f>('Data Input'!V179-'Data Input'!V178)/('Data Input'!$A179-'Data Input'!$A178)</f>
        <v>0</v>
      </c>
      <c r="W177" s="210">
        <f>('Data Input'!W179-'Data Input'!W178)/('Data Input'!$A179-'Data Input'!$A178)</f>
        <v>0</v>
      </c>
      <c r="X177" s="178">
        <f t="shared" ref="X177" si="25">SUM(B177:T177)</f>
        <v>101485.14285714286</v>
      </c>
      <c r="Y177" s="178">
        <f>('Data Input'!X179-'Data Input'!X178)/('Data Input'!$A179-'Data Input'!$A178)</f>
        <v>0</v>
      </c>
      <c r="Z177" s="178"/>
    </row>
    <row r="178" spans="1:26" x14ac:dyDescent="0.3">
      <c r="A178" s="214">
        <f>'Data Input'!A180</f>
        <v>45441</v>
      </c>
      <c r="B178" s="178">
        <f>('Data Input'!B180-'Data Input'!B179)/('Data Input'!$A180-'Data Input'!$A179)</f>
        <v>8803</v>
      </c>
      <c r="C178" s="289">
        <f>('Data Input'!C180-'Data Input'!C179)/('Data Input'!$A180-'Data Input'!$A179)</f>
        <v>0</v>
      </c>
      <c r="D178" s="178">
        <f>('Data Input'!D180-'Data Input'!D179)/('Data Input'!$A180-'Data Input'!$A179)</f>
        <v>6096.25</v>
      </c>
      <c r="E178" s="289">
        <f>('Data Input'!E180-'Data Input'!E179)/('Data Input'!$A180-'Data Input'!$A179)</f>
        <v>0</v>
      </c>
      <c r="F178" s="178">
        <f>('Data Input'!F180-'Data Input'!F179)/('Data Input'!$A180-'Data Input'!$A179)</f>
        <v>3475.25</v>
      </c>
      <c r="G178" s="289">
        <v>0</v>
      </c>
      <c r="H178" s="290">
        <v>0</v>
      </c>
      <c r="I178" s="290">
        <f>('Data Input'!I180-'Data Input'!I179)/('Data Input'!$A180-'Data Input'!$A179)</f>
        <v>7010.625</v>
      </c>
      <c r="J178" s="178">
        <f>('Data Input'!J180-'Data Input'!J179)/('Data Input'!$A180-'Data Input'!$A179)</f>
        <v>773.25</v>
      </c>
      <c r="K178" s="290">
        <f>('Data Input'!K180-'Data Input'!K179)/('Data Input'!$A180-'Data Input'!$A179)</f>
        <v>16758.125</v>
      </c>
      <c r="L178" s="210">
        <v>7000</v>
      </c>
      <c r="M178" s="178">
        <f>('Data Input'!M180-'Data Input'!M179)/('Data Input'!$A180-'Data Input'!$A179)</f>
        <v>14395.75</v>
      </c>
      <c r="N178" s="278">
        <f>('Data Input'!N180-'Data Input'!N179)/('Data Input'!$A180-'Data Input'!$A179)</f>
        <v>8148.625</v>
      </c>
      <c r="O178" s="289">
        <f>('Data Input'!O180-'Data Input'!O179)/('Data Input'!$A180-'Data Input'!$A179)</f>
        <v>719.25</v>
      </c>
      <c r="P178" s="178">
        <f>('Data Input'!P180-'Data Input'!P179)/('Data Input'!$A180-'Data Input'!$A179)</f>
        <v>458.625</v>
      </c>
      <c r="Q178" s="178">
        <f>('Data Input'!Q180-'Data Input'!Q179)/('Data Input'!$A180-'Data Input'!$A179)</f>
        <v>0</v>
      </c>
      <c r="R178" s="178">
        <f>('Data Input'!R180-'Data Input'!R179)/('Data Input'!$A180-'Data Input'!$A179)</f>
        <v>4205</v>
      </c>
      <c r="S178" s="178">
        <f>('Data Input'!S180-'Data Input'!S179)/('Data Input'!$A180-'Data Input'!$A179)</f>
        <v>7274.625</v>
      </c>
      <c r="T178" s="290">
        <f>('Data Input'!T180-'Data Input'!T179)/('Data Input'!$A180-'Data Input'!$A179)</f>
        <v>0</v>
      </c>
      <c r="U178" s="289">
        <f>('Data Input'!U180-'Data Input'!U179)/('Data Input'!$A180-'Data Input'!$A179)</f>
        <v>1605.25</v>
      </c>
      <c r="V178" s="289">
        <f>('Data Input'!V180-'Data Input'!V179)/('Data Input'!$A180-'Data Input'!$A179)</f>
        <v>0</v>
      </c>
      <c r="W178" s="210">
        <f>('Data Input'!W180-'Data Input'!W179)/('Data Input'!$A180-'Data Input'!$A179)</f>
        <v>3348.375</v>
      </c>
      <c r="X178" s="178">
        <f t="shared" ref="X178" si="26">SUM(B178:T178)</f>
        <v>85118.375</v>
      </c>
      <c r="Y178" s="178">
        <f>('Data Input'!X180-'Data Input'!X179)/('Data Input'!$A180-'Data Input'!$A179)</f>
        <v>0</v>
      </c>
      <c r="Z178" s="178"/>
    </row>
    <row r="179" spans="1:26" x14ac:dyDescent="0.3">
      <c r="A179" s="214">
        <f>'Data Input'!A181</f>
        <v>45447</v>
      </c>
      <c r="B179" s="178">
        <f>('Data Input'!B181-'Data Input'!B180)/('Data Input'!$A181-'Data Input'!$A180)</f>
        <v>18834.833333333332</v>
      </c>
      <c r="C179" s="289">
        <f>('Data Input'!C181-'Data Input'!C180)/('Data Input'!$A181-'Data Input'!$A180)</f>
        <v>0</v>
      </c>
      <c r="D179" s="178">
        <f>('Data Input'!D181-'Data Input'!D180)/('Data Input'!$A181-'Data Input'!$A180)</f>
        <v>6775</v>
      </c>
      <c r="E179" s="289">
        <f>('Data Input'!E181-'Data Input'!E180)/('Data Input'!$A181-'Data Input'!$A180)</f>
        <v>0</v>
      </c>
      <c r="F179" s="178">
        <f>('Data Input'!F181-'Data Input'!F180)/('Data Input'!$A181-'Data Input'!$A180)</f>
        <v>3722</v>
      </c>
      <c r="G179" s="289">
        <v>0</v>
      </c>
      <c r="H179" s="290">
        <v>0</v>
      </c>
      <c r="I179" s="290">
        <f>('Data Input'!I181-'Data Input'!I180)/('Data Input'!$A181-'Data Input'!$A180)</f>
        <v>0</v>
      </c>
      <c r="J179" s="178">
        <f>('Data Input'!J181-'Data Input'!J180)/('Data Input'!$A181-'Data Input'!$A180)</f>
        <v>1268.6666666666667</v>
      </c>
      <c r="K179" s="290">
        <f>('Data Input'!K181-'Data Input'!K180)/('Data Input'!$A181-'Data Input'!$A180)</f>
        <v>33174</v>
      </c>
      <c r="L179" s="210">
        <v>7000</v>
      </c>
      <c r="M179" s="178">
        <f>('Data Input'!M181-'Data Input'!M180)/('Data Input'!$A181-'Data Input'!$A180)</f>
        <v>28486.333333333332</v>
      </c>
      <c r="N179" s="278">
        <f>('Data Input'!N181-'Data Input'!N180)/('Data Input'!$A181-'Data Input'!$A180)</f>
        <v>16942.333333333332</v>
      </c>
      <c r="O179" s="289">
        <f>('Data Input'!O181-'Data Input'!O180)/('Data Input'!$A181-'Data Input'!$A180)</f>
        <v>21757.666666666668</v>
      </c>
      <c r="P179" s="178">
        <f>('Data Input'!P181-'Data Input'!P180)/('Data Input'!$A181-'Data Input'!$A180)</f>
        <v>404</v>
      </c>
      <c r="Q179" s="178">
        <f>('Data Input'!Q181-'Data Input'!Q180)/('Data Input'!$A181-'Data Input'!$A180)</f>
        <v>-0.83333333333333337</v>
      </c>
      <c r="R179" s="178">
        <f>('Data Input'!R181-'Data Input'!R180)/('Data Input'!$A181-'Data Input'!$A180)</f>
        <v>3730.3333333333335</v>
      </c>
      <c r="S179" s="178">
        <f>('Data Input'!S181-'Data Input'!S180)/('Data Input'!$A181-'Data Input'!$A180)</f>
        <v>-1523.5</v>
      </c>
      <c r="T179" s="290">
        <f>('Data Input'!T181-'Data Input'!T180)/('Data Input'!$A181-'Data Input'!$A180)</f>
        <v>0</v>
      </c>
      <c r="U179" s="289">
        <f>('Data Input'!U181-'Data Input'!U180)/('Data Input'!$A181-'Data Input'!$A180)</f>
        <v>2616</v>
      </c>
      <c r="V179" s="289">
        <f>('Data Input'!V181-'Data Input'!V180)/('Data Input'!$A181-'Data Input'!$A180)</f>
        <v>0</v>
      </c>
      <c r="W179" s="210">
        <f>('Data Input'!W181-'Data Input'!W180)/('Data Input'!$A181-'Data Input'!$A180)</f>
        <v>31262.5</v>
      </c>
      <c r="X179" s="178">
        <f t="shared" ref="X179" si="27">SUM(B179:T179)</f>
        <v>140570.83333333331</v>
      </c>
      <c r="Y179" s="178">
        <f>('Data Input'!X181-'Data Input'!X180)/('Data Input'!$A181-'Data Input'!$A180)</f>
        <v>0</v>
      </c>
      <c r="Z179" s="178"/>
    </row>
    <row r="180" spans="1:26" x14ac:dyDescent="0.3">
      <c r="A180" s="214">
        <f>'Data Input'!A182</f>
        <v>45455</v>
      </c>
      <c r="B180" s="178">
        <f>('Data Input'!B182-'Data Input'!B181)/('Data Input'!$A182-'Data Input'!$A181)</f>
        <v>17187</v>
      </c>
      <c r="C180" s="289">
        <f>('Data Input'!C182-'Data Input'!C181)/('Data Input'!$A182-'Data Input'!$A181)</f>
        <v>0</v>
      </c>
      <c r="D180" s="178">
        <f>('Data Input'!D182-'Data Input'!D181)/('Data Input'!$A182-'Data Input'!$A181)</f>
        <v>6948.75</v>
      </c>
      <c r="E180" s="289">
        <f>('Data Input'!E182-'Data Input'!E181)/('Data Input'!$A182-'Data Input'!$A181)</f>
        <v>0</v>
      </c>
      <c r="F180" s="178">
        <f>('Data Input'!F182-'Data Input'!F181)/('Data Input'!$A182-'Data Input'!$A181)</f>
        <v>3538.5</v>
      </c>
      <c r="G180" s="289">
        <v>0</v>
      </c>
      <c r="H180" s="290">
        <v>0</v>
      </c>
      <c r="I180" s="290">
        <f>('Data Input'!I182-'Data Input'!I181)/('Data Input'!$A182-'Data Input'!$A181)</f>
        <v>1418</v>
      </c>
      <c r="J180" s="178">
        <f>('Data Input'!J182-'Data Input'!J181)/('Data Input'!$A182-'Data Input'!$A181)</f>
        <v>1262.625</v>
      </c>
      <c r="K180" s="290">
        <f>('Data Input'!K182-'Data Input'!K181)/('Data Input'!$A182-'Data Input'!$A181)</f>
        <v>3123.625</v>
      </c>
      <c r="L180" s="258">
        <v>7000</v>
      </c>
      <c r="M180" s="277">
        <f>('Data Input'!M182-'Data Input'!M181)/('Data Input'!$A182-'Data Input'!$A181)</f>
        <v>25236</v>
      </c>
      <c r="N180" s="278">
        <f>('Data Input'!N182-'Data Input'!N181)/('Data Input'!$A182-'Data Input'!$A181)</f>
        <v>78950.5</v>
      </c>
      <c r="O180" s="289">
        <f>('Data Input'!O182-'Data Input'!O181)/('Data Input'!$A182-'Data Input'!$A181)</f>
        <v>25836.875</v>
      </c>
      <c r="P180" s="178">
        <f>('Data Input'!P182-'Data Input'!P181)/('Data Input'!$A182-'Data Input'!$A181)</f>
        <v>230</v>
      </c>
      <c r="Q180" s="178">
        <f>('Data Input'!Q182-'Data Input'!Q181)/('Data Input'!$A182-'Data Input'!$A181)</f>
        <v>-80308.75</v>
      </c>
      <c r="R180" s="178">
        <f>('Data Input'!R182-'Data Input'!R181)/('Data Input'!$A182-'Data Input'!$A181)</f>
        <v>-32348.25</v>
      </c>
      <c r="S180" s="178">
        <f>('Data Input'!S182-'Data Input'!S181)/('Data Input'!$A182-'Data Input'!$A181)</f>
        <v>-59785.375</v>
      </c>
      <c r="T180" s="290">
        <f>('Data Input'!T182-'Data Input'!T181)/('Data Input'!$A182-'Data Input'!$A181)</f>
        <v>0</v>
      </c>
      <c r="U180" s="289">
        <f>('Data Input'!U182-'Data Input'!U181)/('Data Input'!$A182-'Data Input'!$A181)</f>
        <v>1246.625</v>
      </c>
      <c r="V180" s="289">
        <f>('Data Input'!V182-'Data Input'!V181)/('Data Input'!$A182-'Data Input'!$A181)</f>
        <v>0</v>
      </c>
      <c r="W180" s="210">
        <f>('Data Input'!W182-'Data Input'!W181)/('Data Input'!$A182-'Data Input'!$A181)</f>
        <v>22481</v>
      </c>
      <c r="X180" s="178">
        <f t="shared" ref="X180" si="28">SUM(B180:T180)</f>
        <v>-1710.5</v>
      </c>
      <c r="Y180" s="178"/>
      <c r="Z180" s="178"/>
    </row>
    <row r="181" spans="1:26" x14ac:dyDescent="0.3">
      <c r="A181" s="214">
        <f>'Data Input'!A183</f>
        <v>45461</v>
      </c>
      <c r="B181" s="178">
        <f>('Data Input'!B183-'Data Input'!B182)/('Data Input'!$A183-'Data Input'!$A182)</f>
        <v>19490.166666666668</v>
      </c>
      <c r="C181" s="289">
        <f>('Data Input'!C183-'Data Input'!C182)/('Data Input'!$A183-'Data Input'!$A182)</f>
        <v>0</v>
      </c>
      <c r="D181" s="178">
        <f>('Data Input'!D183-'Data Input'!D182)/('Data Input'!$A183-'Data Input'!$A182)</f>
        <v>7076.666666666667</v>
      </c>
      <c r="E181" s="289">
        <f>('Data Input'!E183-'Data Input'!E182)/('Data Input'!$A183-'Data Input'!$A182)</f>
        <v>0</v>
      </c>
      <c r="F181" s="178">
        <f>('Data Input'!F183-'Data Input'!F182)/('Data Input'!$A183-'Data Input'!$A182)</f>
        <v>3586</v>
      </c>
      <c r="G181" s="289">
        <v>0</v>
      </c>
      <c r="H181" s="290">
        <v>0</v>
      </c>
      <c r="I181" s="290">
        <f>('Data Input'!I183-'Data Input'!I182)/('Data Input'!$A183-'Data Input'!$A182)</f>
        <v>0</v>
      </c>
      <c r="J181" s="178">
        <f>('Data Input'!J183-'Data Input'!J182)/('Data Input'!$A183-'Data Input'!$A182)</f>
        <v>2975.1666666666665</v>
      </c>
      <c r="K181" s="290">
        <f>('Data Input'!K183-'Data Input'!K182)/('Data Input'!$A183-'Data Input'!$A182)</f>
        <v>0.83333333333333337</v>
      </c>
      <c r="L181" s="258">
        <v>7000</v>
      </c>
      <c r="M181" s="277">
        <f>('Data Input'!M183-'Data Input'!M182)/('Data Input'!$A183-'Data Input'!$A182)</f>
        <v>21240.833333333332</v>
      </c>
      <c r="N181" s="278">
        <f>('Data Input'!N183-'Data Input'!N182)/('Data Input'!$A183-'Data Input'!$A182)</f>
        <v>-69500</v>
      </c>
      <c r="O181" s="289">
        <f>('Data Input'!O183-'Data Input'!O182)/('Data Input'!$A183-'Data Input'!$A182)</f>
        <v>18670.5</v>
      </c>
      <c r="P181" s="178">
        <f>('Data Input'!P183-'Data Input'!P182)/('Data Input'!$A183-'Data Input'!$A182)</f>
        <v>0.66666666666666663</v>
      </c>
      <c r="Q181" s="178">
        <f>('Data Input'!Q183-'Data Input'!Q182)/('Data Input'!$A183-'Data Input'!$A182)</f>
        <v>0</v>
      </c>
      <c r="R181" s="178">
        <f>('Data Input'!R183-'Data Input'!R182)/('Data Input'!$A183-'Data Input'!$A182)</f>
        <v>0</v>
      </c>
      <c r="S181" s="178">
        <f>('Data Input'!S183-'Data Input'!S182)/('Data Input'!$A183-'Data Input'!$A182)</f>
        <v>0</v>
      </c>
      <c r="T181" s="290">
        <f>('Data Input'!T183-'Data Input'!T182)/('Data Input'!$A183-'Data Input'!$A182)</f>
        <v>0</v>
      </c>
      <c r="U181" s="289">
        <f>('Data Input'!U183-'Data Input'!U182)/('Data Input'!$A183-'Data Input'!$A182)</f>
        <v>1170.3333333333333</v>
      </c>
      <c r="V181" s="289">
        <f>('Data Input'!V183-'Data Input'!V182)/('Data Input'!$A183-'Data Input'!$A182)</f>
        <v>0</v>
      </c>
      <c r="W181" s="210">
        <f>('Data Input'!W183-'Data Input'!W182)/('Data Input'!$A183-'Data Input'!$A182)</f>
        <v>19173.333333333332</v>
      </c>
      <c r="X181" s="178">
        <f t="shared" ref="X181" si="29">SUM(B181:T181)</f>
        <v>10540.833333333338</v>
      </c>
      <c r="Y181" s="178"/>
      <c r="Z181" s="178"/>
    </row>
    <row r="182" spans="1:26" x14ac:dyDescent="0.3">
      <c r="A182" s="214">
        <f>'Data Input'!A184</f>
        <v>45469</v>
      </c>
      <c r="B182" s="178">
        <f>('Data Input'!B184-'Data Input'!B183)/('Data Input'!$A184-'Data Input'!$A183)</f>
        <v>13980.75</v>
      </c>
      <c r="C182" s="289">
        <f>('Data Input'!C184-'Data Input'!C183)/('Data Input'!$A184-'Data Input'!$A183)</f>
        <v>0</v>
      </c>
      <c r="D182" s="178">
        <f>('Data Input'!D184-'Data Input'!D183)/('Data Input'!$A184-'Data Input'!$A183)</f>
        <v>-632887.625</v>
      </c>
      <c r="E182" s="289">
        <f>('Data Input'!E184-'Data Input'!E183)/('Data Input'!$A184-'Data Input'!$A183)</f>
        <v>-342110.875</v>
      </c>
      <c r="F182" s="178">
        <f>('Data Input'!F184-'Data Input'!F183)/('Data Input'!$A184-'Data Input'!$A183)</f>
        <v>3231.375</v>
      </c>
      <c r="G182" s="289">
        <v>0</v>
      </c>
      <c r="H182" s="290">
        <v>0</v>
      </c>
      <c r="I182" s="290">
        <f>('Data Input'!I184-'Data Input'!I183)/('Data Input'!$A184-'Data Input'!$A183)</f>
        <v>0</v>
      </c>
      <c r="J182" s="178">
        <f>('Data Input'!J184-'Data Input'!J183)/('Data Input'!$A184-'Data Input'!$A183)</f>
        <v>2830553.75</v>
      </c>
      <c r="K182" s="290">
        <f>('Data Input'!K184-'Data Input'!K183)/('Data Input'!$A184-'Data Input'!$A183)</f>
        <v>-316459.625</v>
      </c>
      <c r="L182" s="258">
        <v>7000</v>
      </c>
      <c r="M182" s="277">
        <f>('Data Input'!M184-'Data Input'!M183)/('Data Input'!$A184-'Data Input'!$A183)</f>
        <v>-1232074.375</v>
      </c>
      <c r="N182" s="278">
        <f>('Data Input'!N184-'Data Input'!N183)/('Data Input'!$A184-'Data Input'!$A183)</f>
        <v>13491.625</v>
      </c>
      <c r="O182" s="289">
        <f>('Data Input'!O184-'Data Input'!O183)/('Data Input'!$A184-'Data Input'!$A183)</f>
        <v>3932.25</v>
      </c>
      <c r="P182" s="178">
        <f>('Data Input'!P184-'Data Input'!P183)/('Data Input'!$A184-'Data Input'!$A183)</f>
        <v>625.125</v>
      </c>
      <c r="Q182" s="178">
        <f>('Data Input'!Q184-'Data Input'!Q183)/('Data Input'!$A184-'Data Input'!$A183)</f>
        <v>0</v>
      </c>
      <c r="R182" s="178">
        <f>('Data Input'!R184-'Data Input'!R183)/('Data Input'!$A184-'Data Input'!$A183)</f>
        <v>0</v>
      </c>
      <c r="S182" s="178">
        <f>('Data Input'!S184-'Data Input'!S183)/('Data Input'!$A184-'Data Input'!$A183)</f>
        <v>0</v>
      </c>
      <c r="T182" s="290">
        <f>('Data Input'!T184-'Data Input'!T183)/('Data Input'!$A184-'Data Input'!$A183)</f>
        <v>0</v>
      </c>
      <c r="U182" s="289">
        <f>('Data Input'!U184-'Data Input'!U183)/('Data Input'!$A184-'Data Input'!$A183)</f>
        <v>709.5</v>
      </c>
      <c r="V182" s="289">
        <f>('Data Input'!V184-'Data Input'!V183)/('Data Input'!$A184-'Data Input'!$A183)</f>
        <v>0</v>
      </c>
      <c r="W182" s="210">
        <f>('Data Input'!W184-'Data Input'!W183)/('Data Input'!$A184-'Data Input'!$A183)</f>
        <v>13672.625</v>
      </c>
      <c r="X182" s="178">
        <f t="shared" ref="X182" si="30">SUM(B182:T182)</f>
        <v>349282.375</v>
      </c>
      <c r="Y182" s="178"/>
      <c r="Z182" s="178"/>
    </row>
    <row r="183" spans="1:26" x14ac:dyDescent="0.3">
      <c r="A183" s="214">
        <f>'Data Input'!A185</f>
        <v>45476</v>
      </c>
      <c r="B183" s="178">
        <f>('Data Input'!B185-'Data Input'!B184)/('Data Input'!$A185-'Data Input'!$A184)</f>
        <v>3289.1428571428573</v>
      </c>
      <c r="C183" s="289">
        <f>('Data Input'!C185-'Data Input'!C184)/('Data Input'!$A185-'Data Input'!$A184)</f>
        <v>1350.8571428571429</v>
      </c>
      <c r="D183" s="178">
        <f>('Data Input'!D185-'Data Input'!D184)/('Data Input'!$A185-'Data Input'!$A184)</f>
        <v>897.57142857142856</v>
      </c>
      <c r="E183" s="289">
        <f>('Data Input'!E185-'Data Input'!E184)/('Data Input'!$A185-'Data Input'!$A184)</f>
        <v>390983.85714285716</v>
      </c>
      <c r="F183" s="178">
        <f>('Data Input'!F185-'Data Input'!F184)/('Data Input'!$A185-'Data Input'!$A184)</f>
        <v>5048.7142857142853</v>
      </c>
      <c r="G183" s="289">
        <v>0</v>
      </c>
      <c r="H183" s="290">
        <v>0</v>
      </c>
      <c r="I183" s="290">
        <f>('Data Input'!I185-'Data Input'!I184)/('Data Input'!$A185-'Data Input'!$A184)</f>
        <v>0</v>
      </c>
      <c r="J183" s="178">
        <f>('Data Input'!J185-'Data Input'!J184)/('Data Input'!$A185-'Data Input'!$A184)</f>
        <v>0</v>
      </c>
      <c r="K183" s="290">
        <f>('Data Input'!K185-'Data Input'!K184)/('Data Input'!$A185-'Data Input'!$A184)</f>
        <v>10588.571428571429</v>
      </c>
      <c r="L183" s="258">
        <v>7000</v>
      </c>
      <c r="M183" s="278">
        <f>('Data Input'!M185-'Data Input'!M184)/('Data Input'!$A185-'Data Input'!$A184)</f>
        <v>15729.571428571429</v>
      </c>
      <c r="N183" s="278">
        <f>('Data Input'!N185-'Data Input'!N184)/('Data Input'!$A185-'Data Input'!$A184)</f>
        <v>10491.857142857143</v>
      </c>
      <c r="O183" s="289">
        <f>('Data Input'!O185-'Data Input'!O184)/('Data Input'!$A185-'Data Input'!$A184)</f>
        <v>0</v>
      </c>
      <c r="P183" s="178">
        <f>('Data Input'!P185-'Data Input'!P184)/('Data Input'!$A185-'Data Input'!$A184)</f>
        <v>-714</v>
      </c>
      <c r="Q183" s="178">
        <f>('Data Input'!Q185-'Data Input'!Q184)/('Data Input'!$A185-'Data Input'!$A184)</f>
        <v>0</v>
      </c>
      <c r="R183" s="178">
        <f>('Data Input'!R185-'Data Input'!R184)/('Data Input'!$A185-'Data Input'!$A184)</f>
        <v>0</v>
      </c>
      <c r="S183" s="178">
        <f>('Data Input'!S185-'Data Input'!S184)/('Data Input'!$A185-'Data Input'!$A184)</f>
        <v>0</v>
      </c>
      <c r="T183" s="290">
        <f>('Data Input'!T185-'Data Input'!T184)/('Data Input'!$A185-'Data Input'!$A184)</f>
        <v>0</v>
      </c>
      <c r="U183" s="289">
        <f>('Data Input'!U185-'Data Input'!U184)/('Data Input'!$A185-'Data Input'!$A184)</f>
        <v>0</v>
      </c>
      <c r="V183" s="289">
        <f>('Data Input'!V185-'Data Input'!V184)/('Data Input'!$A185-'Data Input'!$A184)</f>
        <v>0</v>
      </c>
      <c r="W183" s="210">
        <f>('Data Input'!W185-'Data Input'!W184)/('Data Input'!$A185-'Data Input'!$A184)</f>
        <v>14801</v>
      </c>
      <c r="X183" s="178">
        <f t="shared" ref="X183" si="31">SUM(B183:T183)</f>
        <v>444666.14285714284</v>
      </c>
      <c r="Y183" s="178"/>
      <c r="Z183" s="178"/>
    </row>
    <row r="184" spans="1:26" x14ac:dyDescent="0.3">
      <c r="A184" s="214">
        <f>'Data Input'!A186</f>
        <v>45489</v>
      </c>
      <c r="B184" s="178">
        <f>('Data Input'!B186-'Data Input'!B185)/('Data Input'!$A186-'Data Input'!$A185)</f>
        <v>13103</v>
      </c>
      <c r="C184" s="289">
        <f>('Data Input'!C186-'Data Input'!C185)/('Data Input'!$A186-'Data Input'!$A185)</f>
        <v>-1384.6153846153845</v>
      </c>
      <c r="D184" s="178">
        <f>('Data Input'!D186-'Data Input'!D185)/('Data Input'!$A186-'Data Input'!$A185)</f>
        <v>422.38461538461536</v>
      </c>
      <c r="E184" s="289">
        <f>('Data Input'!E186-'Data Input'!E185)/('Data Input'!$A186-'Data Input'!$A185)</f>
        <v>0</v>
      </c>
      <c r="F184" s="178">
        <f>('Data Input'!F186-'Data Input'!F185)/('Data Input'!$A186-'Data Input'!$A185)</f>
        <v>3188.1538461538462</v>
      </c>
      <c r="G184" s="289">
        <v>0</v>
      </c>
      <c r="H184" s="290">
        <v>0</v>
      </c>
      <c r="I184" s="290">
        <f>('Data Input'!I186-'Data Input'!I185)/('Data Input'!$A186-'Data Input'!$A185)</f>
        <v>0</v>
      </c>
      <c r="J184" s="178">
        <v>0</v>
      </c>
      <c r="K184" s="290">
        <f>('Data Input'!K186-'Data Input'!K185)/('Data Input'!$A186-'Data Input'!$A185)</f>
        <v>4611</v>
      </c>
      <c r="L184" s="258">
        <v>7000</v>
      </c>
      <c r="M184" s="278">
        <f>('Data Input'!M186-'Data Input'!M185)/('Data Input'!$A186-'Data Input'!$A185)</f>
        <v>11432.538461538461</v>
      </c>
      <c r="N184" s="278">
        <f>('Data Input'!N186-'Data Input'!N185)/('Data Input'!$A186-'Data Input'!$A185)</f>
        <v>12334</v>
      </c>
      <c r="O184" s="289">
        <f>('Data Input'!O186-'Data Input'!O185)/('Data Input'!$A186-'Data Input'!$A185)</f>
        <v>0</v>
      </c>
      <c r="P184" s="178">
        <f>('Data Input'!P186-'Data Input'!P185)/('Data Input'!$A186-'Data Input'!$A185)</f>
        <v>2532.9230769230771</v>
      </c>
      <c r="Q184" s="178">
        <f>('Data Input'!Q186-'Data Input'!Q185)/('Data Input'!$A186-'Data Input'!$A185)</f>
        <v>59896.461538461539</v>
      </c>
      <c r="R184" s="178">
        <f>('Data Input'!R186-'Data Input'!R185)/('Data Input'!$A186-'Data Input'!$A185)</f>
        <v>33208.692307692305</v>
      </c>
      <c r="S184" s="178">
        <f>('Data Input'!S186-'Data Input'!S185)/('Data Input'!$A186-'Data Input'!$A185)</f>
        <v>55058</v>
      </c>
      <c r="T184" s="290">
        <f>('Data Input'!T186-'Data Input'!T185)/('Data Input'!$A186-'Data Input'!$A185)</f>
        <v>0</v>
      </c>
      <c r="U184" s="289">
        <f>('Data Input'!U186-'Data Input'!U185)/('Data Input'!$A186-'Data Input'!$A185)</f>
        <v>0</v>
      </c>
      <c r="V184" s="289">
        <f>('Data Input'!V186-'Data Input'!V185)/('Data Input'!$A186-'Data Input'!$A185)</f>
        <v>0</v>
      </c>
      <c r="W184" s="210">
        <f>('Data Input'!W186-'Data Input'!W185)/('Data Input'!$A186-'Data Input'!$A185)</f>
        <v>6834.6153846153848</v>
      </c>
      <c r="X184" s="178">
        <f t="shared" ref="X184" si="32">SUM(B184:T184)</f>
        <v>201402.53846153847</v>
      </c>
      <c r="Y184" s="178"/>
      <c r="Z184" s="178"/>
    </row>
    <row r="185" spans="1:26" x14ac:dyDescent="0.3">
      <c r="A185" s="214">
        <f>'Data Input'!A187</f>
        <v>45496</v>
      </c>
      <c r="B185" s="178">
        <f>('Data Input'!B187-'Data Input'!B186)/('Data Input'!$A187-'Data Input'!$A186)</f>
        <v>18873.142857142859</v>
      </c>
      <c r="C185" s="289">
        <f>('Data Input'!C187-'Data Input'!C186)/('Data Input'!$A187-'Data Input'!$A186)</f>
        <v>0</v>
      </c>
      <c r="D185" s="178">
        <f>('Data Input'!D187-'Data Input'!D186)/('Data Input'!$A187-'Data Input'!$A186)</f>
        <v>0</v>
      </c>
      <c r="E185" s="289">
        <f>('Data Input'!E187-'Data Input'!E186)/('Data Input'!$A187-'Data Input'!$A186)</f>
        <v>0</v>
      </c>
      <c r="F185" s="178">
        <f>('Data Input'!F187-'Data Input'!F186)/('Data Input'!$A187-'Data Input'!$A186)</f>
        <v>4632.7142857142853</v>
      </c>
      <c r="G185" s="289">
        <v>0</v>
      </c>
      <c r="H185" s="290">
        <v>0</v>
      </c>
      <c r="I185" s="290">
        <f>('Data Input'!I187-'Data Input'!I186)/('Data Input'!$A187-'Data Input'!$A186)</f>
        <v>0</v>
      </c>
      <c r="J185" s="178">
        <v>0</v>
      </c>
      <c r="K185" s="290">
        <f>('Data Input'!K187-'Data Input'!K186)/('Data Input'!$A187-'Data Input'!$A186)</f>
        <v>0</v>
      </c>
      <c r="L185" s="258">
        <v>7000</v>
      </c>
      <c r="M185" s="278">
        <f>('Data Input'!M187-'Data Input'!M186)/('Data Input'!$A187-'Data Input'!$A186)</f>
        <v>37976.428571428572</v>
      </c>
      <c r="N185" s="278">
        <f>('Data Input'!N187-'Data Input'!N186)/('Data Input'!$A187-'Data Input'!$A186)</f>
        <v>17208.571428571428</v>
      </c>
      <c r="O185" s="289">
        <f>('Data Input'!O187-'Data Input'!O186)/('Data Input'!$A187-'Data Input'!$A186)</f>
        <v>0</v>
      </c>
      <c r="P185" s="178">
        <f>('Data Input'!P187-'Data Input'!P186)/('Data Input'!$A187-'Data Input'!$A186)</f>
        <v>1255.4285714285713</v>
      </c>
      <c r="Q185" s="178">
        <f>('Data Input'!Q187-'Data Input'!Q186)/('Data Input'!$A187-'Data Input'!$A186)</f>
        <v>5943.5714285714284</v>
      </c>
      <c r="R185" s="178">
        <f>('Data Input'!R187-'Data Input'!R186)/('Data Input'!$A187-'Data Input'!$A186)</f>
        <v>4627</v>
      </c>
      <c r="S185" s="178">
        <f>('Data Input'!S187-'Data Input'!S186)/('Data Input'!$A187-'Data Input'!$A186)</f>
        <v>5007.4285714285716</v>
      </c>
      <c r="T185" s="290">
        <f>('Data Input'!T187-'Data Input'!T186)/('Data Input'!$A187-'Data Input'!$A186)</f>
        <v>0</v>
      </c>
      <c r="U185" s="289">
        <f>('Data Input'!U187-'Data Input'!U186)/('Data Input'!$A187-'Data Input'!$A186)</f>
        <v>0</v>
      </c>
      <c r="V185" s="289">
        <f>('Data Input'!V187-'Data Input'!V186)/('Data Input'!$A187-'Data Input'!$A186)</f>
        <v>0</v>
      </c>
      <c r="W185" s="210">
        <f>('Data Input'!W187-'Data Input'!W186)/('Data Input'!$A187-'Data Input'!$A186)</f>
        <v>12655.142857142857</v>
      </c>
      <c r="X185" s="178">
        <f t="shared" ref="X185:X186" si="33">SUM(B185:T185)</f>
        <v>102524.2857142857</v>
      </c>
      <c r="Y185" s="178"/>
      <c r="Z185" s="178"/>
    </row>
    <row r="186" spans="1:26" x14ac:dyDescent="0.3">
      <c r="A186" s="214">
        <f>'Data Input'!A188</f>
        <v>45503</v>
      </c>
      <c r="B186" s="178">
        <f>('Data Input'!B188-'Data Input'!B187)/('Data Input'!$A188-'Data Input'!$A187)</f>
        <v>16652</v>
      </c>
      <c r="C186" s="289">
        <f>('Data Input'!C188-'Data Input'!C187)/('Data Input'!$A188-'Data Input'!$A187)</f>
        <v>2571.4285714285716</v>
      </c>
      <c r="D186" s="178">
        <f>('Data Input'!D188-'Data Input'!D187)/('Data Input'!$A188-'Data Input'!$A187)</f>
        <v>0</v>
      </c>
      <c r="E186" s="289">
        <f>('Data Input'!E188-'Data Input'!E187)/('Data Input'!$A188-'Data Input'!$A187)</f>
        <v>0</v>
      </c>
      <c r="F186" s="178">
        <f>('Data Input'!F188-'Data Input'!F187)/('Data Input'!$A188-'Data Input'!$A187)</f>
        <v>3058</v>
      </c>
      <c r="G186" s="289">
        <v>0</v>
      </c>
      <c r="H186" s="290">
        <v>0</v>
      </c>
      <c r="I186" s="290">
        <f>('Data Input'!I188-'Data Input'!I187)/('Data Input'!$A188-'Data Input'!$A187)</f>
        <v>0</v>
      </c>
      <c r="J186" s="178">
        <v>0</v>
      </c>
      <c r="K186" s="290">
        <f>('Data Input'!K188-'Data Input'!K187)/('Data Input'!$A188-'Data Input'!$A187)</f>
        <v>0</v>
      </c>
      <c r="L186" s="258">
        <v>7000</v>
      </c>
      <c r="M186" s="278">
        <f>('Data Input'!M188-'Data Input'!M187)/('Data Input'!$A188-'Data Input'!$A187)</f>
        <v>20175.857142857141</v>
      </c>
      <c r="N186" s="278">
        <f>('Data Input'!N188-'Data Input'!N187)/('Data Input'!$A188-'Data Input'!$A187)</f>
        <v>9875.7142857142862</v>
      </c>
      <c r="O186" s="289">
        <f>('Data Input'!O188-'Data Input'!O187)/('Data Input'!$A188-'Data Input'!$A187)</f>
        <v>0</v>
      </c>
      <c r="P186" s="178">
        <f>('Data Input'!P188-'Data Input'!P187)/('Data Input'!$A188-'Data Input'!$A187)</f>
        <v>75.857142857142861</v>
      </c>
      <c r="Q186" s="178">
        <f>('Data Input'!Q188-'Data Input'!Q187)/('Data Input'!$A188-'Data Input'!$A187)</f>
        <v>5932.8571428571431</v>
      </c>
      <c r="R186" s="178">
        <f>('Data Input'!R188-'Data Input'!R187)/('Data Input'!$A188-'Data Input'!$A187)</f>
        <v>4547.1428571428569</v>
      </c>
      <c r="S186" s="178">
        <f>('Data Input'!S188-'Data Input'!S187)/('Data Input'!$A188-'Data Input'!$A187)</f>
        <v>4876.1428571428569</v>
      </c>
      <c r="T186" s="290">
        <f>('Data Input'!T188-'Data Input'!T187)/('Data Input'!$A188-'Data Input'!$A187)</f>
        <v>0</v>
      </c>
      <c r="U186" s="289">
        <f>('Data Input'!U188-'Data Input'!U187)/('Data Input'!$A188-'Data Input'!$A187)</f>
        <v>0</v>
      </c>
      <c r="V186" s="289">
        <f>('Data Input'!V188-'Data Input'!V187)/('Data Input'!$A188-'Data Input'!$A187)</f>
        <v>0</v>
      </c>
      <c r="W186" s="210">
        <f>('Data Input'!W188-'Data Input'!W187)/('Data Input'!$A188-'Data Input'!$A187)</f>
        <v>8480.4285714285706</v>
      </c>
      <c r="X186" s="178">
        <f t="shared" si="33"/>
        <v>74765</v>
      </c>
      <c r="Y186" s="178"/>
      <c r="Z186" s="178"/>
    </row>
    <row r="187" spans="1:26" x14ac:dyDescent="0.3">
      <c r="A187" s="214">
        <f>'Data Input'!A189</f>
        <v>45510</v>
      </c>
      <c r="B187" s="178">
        <f>('Data Input'!B189-'Data Input'!B188)/('Data Input'!$A189-'Data Input'!$A188)</f>
        <v>0</v>
      </c>
      <c r="C187" s="289">
        <f>('Data Input'!C189-'Data Input'!C188)/('Data Input'!$A189-'Data Input'!$A188)</f>
        <v>0</v>
      </c>
      <c r="D187" s="178">
        <f>('Data Input'!D189-'Data Input'!D188)/('Data Input'!$A189-'Data Input'!$A188)</f>
        <v>0</v>
      </c>
      <c r="E187" s="289">
        <f>('Data Input'!E189-'Data Input'!E188)/('Data Input'!$A189-'Data Input'!$A188)</f>
        <v>0</v>
      </c>
      <c r="F187" s="178">
        <f>('Data Input'!F189-'Data Input'!F188)/('Data Input'!$A189-'Data Input'!$A188)</f>
        <v>2857.1428571428573</v>
      </c>
      <c r="G187" s="289">
        <v>0</v>
      </c>
      <c r="H187" s="290">
        <v>0</v>
      </c>
      <c r="I187" s="290">
        <f>('Data Input'!I189-'Data Input'!I188)/('Data Input'!$A189-'Data Input'!$A188)</f>
        <v>0</v>
      </c>
      <c r="J187" s="178">
        <v>0</v>
      </c>
      <c r="K187" s="290">
        <f>('Data Input'!K189-'Data Input'!K188)/('Data Input'!$A189-'Data Input'!$A188)</f>
        <v>0</v>
      </c>
      <c r="L187" s="258">
        <v>7001</v>
      </c>
      <c r="M187" s="278">
        <f>('Data Input'!M189-'Data Input'!M188)/('Data Input'!$A189-'Data Input'!$A188)</f>
        <v>4320.2857142857147</v>
      </c>
      <c r="N187" s="278">
        <f>('Data Input'!N189-'Data Input'!N188)/('Data Input'!$A189-'Data Input'!$A188)</f>
        <v>8275.4285714285706</v>
      </c>
      <c r="O187" s="289">
        <f>('Data Input'!O189-'Data Input'!O188)/('Data Input'!$A189-'Data Input'!$A188)</f>
        <v>0</v>
      </c>
      <c r="P187" s="178">
        <f>('Data Input'!P189-'Data Input'!P188)/('Data Input'!$A189-'Data Input'!$A188)</f>
        <v>2544.8571428571427</v>
      </c>
      <c r="Q187" s="178">
        <f>('Data Input'!Q189-'Data Input'!Q188)/('Data Input'!$A189-'Data Input'!$A188)</f>
        <v>6134.2857142857147</v>
      </c>
      <c r="R187" s="178">
        <f>('Data Input'!R189-'Data Input'!R188)/('Data Input'!$A189-'Data Input'!$A188)</f>
        <v>4119.4285714285716</v>
      </c>
      <c r="S187" s="178">
        <f>('Data Input'!S189-'Data Input'!S188)/('Data Input'!$A189-'Data Input'!$A188)</f>
        <v>4180.5714285714284</v>
      </c>
      <c r="T187" s="290">
        <f>('Data Input'!T189-'Data Input'!T188)/('Data Input'!$A189-'Data Input'!$A188)</f>
        <v>0</v>
      </c>
      <c r="U187" s="289">
        <f>('Data Input'!U189-'Data Input'!U188)/('Data Input'!$A189-'Data Input'!$A188)</f>
        <v>0</v>
      </c>
      <c r="V187" s="289">
        <f>('Data Input'!V189-'Data Input'!V188)/('Data Input'!$A189-'Data Input'!$A188)</f>
        <v>0</v>
      </c>
      <c r="W187" s="210">
        <f>('Data Input'!W189-'Data Input'!W188)/('Data Input'!$A189-'Data Input'!$A188)</f>
        <v>4649.5714285714284</v>
      </c>
      <c r="X187" s="178">
        <f t="shared" ref="X187:X196" si="34">SUM(B187:T187)</f>
        <v>39433</v>
      </c>
      <c r="Y187" s="178"/>
      <c r="Z187" s="178"/>
    </row>
    <row r="188" spans="1:26" x14ac:dyDescent="0.3">
      <c r="A188" s="214">
        <f>'Data Input'!A190</f>
        <v>45517</v>
      </c>
      <c r="B188" s="178">
        <f>('Data Input'!B190-'Data Input'!B189)/('Data Input'!$A190-'Data Input'!$A189)</f>
        <v>13252.571428571429</v>
      </c>
      <c r="C188" s="289">
        <f>('Data Input'!C190-'Data Input'!C189)/('Data Input'!$A190-'Data Input'!$A189)</f>
        <v>0</v>
      </c>
      <c r="D188" s="178">
        <f>('Data Input'!D190-'Data Input'!D189)/('Data Input'!$A190-'Data Input'!$A189)</f>
        <v>1224.1428571428571</v>
      </c>
      <c r="E188" s="289">
        <f>('Data Input'!E190-'Data Input'!E189)/('Data Input'!$A190-'Data Input'!$A189)</f>
        <v>0</v>
      </c>
      <c r="F188" s="178">
        <f>('Data Input'!F190-'Data Input'!F189)/('Data Input'!$A190-'Data Input'!$A189)</f>
        <v>2867.1428571428573</v>
      </c>
      <c r="G188" s="289">
        <v>0</v>
      </c>
      <c r="H188" s="290">
        <v>0</v>
      </c>
      <c r="I188" s="290">
        <v>0</v>
      </c>
      <c r="J188" s="178">
        <v>1</v>
      </c>
      <c r="K188" s="290">
        <f>('Data Input'!K190-'Data Input'!K189)/('Data Input'!$A190-'Data Input'!$A189)</f>
        <v>0</v>
      </c>
      <c r="L188" s="258">
        <v>7002</v>
      </c>
      <c r="M188" s="278">
        <f>('Data Input'!M190-'Data Input'!M189)/('Data Input'!$A190-'Data Input'!$A189)</f>
        <v>1.1428571428571428</v>
      </c>
      <c r="N188" s="278">
        <f>('Data Input'!N190-'Data Input'!N189)/('Data Input'!$A190-'Data Input'!$A189)</f>
        <v>10625.428571428571</v>
      </c>
      <c r="O188" s="289">
        <f>('Data Input'!O190-'Data Input'!O189)/('Data Input'!$A190-'Data Input'!$A189)</f>
        <v>0</v>
      </c>
      <c r="P188" s="178">
        <f>('Data Input'!P190-'Data Input'!P189)/('Data Input'!$A190-'Data Input'!$A189)</f>
        <v>1524</v>
      </c>
      <c r="Q188" s="178">
        <f>('Data Input'!Q190-'Data Input'!Q189)/('Data Input'!$A190-'Data Input'!$A189)</f>
        <v>4021.1428571428573</v>
      </c>
      <c r="R188" s="178">
        <f>('Data Input'!R190-'Data Input'!R189)/('Data Input'!$A190-'Data Input'!$A189)</f>
        <v>2927.2857142857142</v>
      </c>
      <c r="S188" s="178">
        <f>('Data Input'!S190-'Data Input'!S189)/('Data Input'!$A190-'Data Input'!$A189)</f>
        <v>3691</v>
      </c>
      <c r="T188" s="290">
        <f>('Data Input'!T190-'Data Input'!T189)/('Data Input'!$A190-'Data Input'!$A189)</f>
        <v>0</v>
      </c>
      <c r="U188" s="289">
        <f>('Data Input'!U190-'Data Input'!U189)/('Data Input'!$A190-'Data Input'!$A189)</f>
        <v>0</v>
      </c>
      <c r="V188" s="289">
        <f>('Data Input'!V190-'Data Input'!V189)/('Data Input'!$A190-'Data Input'!$A189)</f>
        <v>0</v>
      </c>
      <c r="W188" s="210">
        <f>('Data Input'!W190-'Data Input'!W189)/('Data Input'!$A190-'Data Input'!$A189)</f>
        <v>12158.571428571429</v>
      </c>
      <c r="X188" s="178">
        <f t="shared" si="34"/>
        <v>47136.857142857145</v>
      </c>
      <c r="Y188" s="178"/>
      <c r="Z188" s="178"/>
    </row>
    <row r="189" spans="1:26" x14ac:dyDescent="0.3">
      <c r="A189" s="214">
        <f>'Data Input'!A191</f>
        <v>45524</v>
      </c>
      <c r="B189" s="178">
        <f>('Data Input'!B191-'Data Input'!B190)/('Data Input'!$A191-'Data Input'!$A190)</f>
        <v>19019.857142857141</v>
      </c>
      <c r="C189" s="289">
        <f>('Data Input'!C191-'Data Input'!C190)/('Data Input'!$A191-'Data Input'!$A190)</f>
        <v>0</v>
      </c>
      <c r="D189" s="178">
        <f>('Data Input'!D191-'Data Input'!D190)/('Data Input'!$A191-'Data Input'!$A190)</f>
        <v>1707.4285714285713</v>
      </c>
      <c r="E189" s="289">
        <f>('Data Input'!E191-'Data Input'!E190)/('Data Input'!$A191-'Data Input'!$A190)</f>
        <v>0</v>
      </c>
      <c r="F189" s="178">
        <f>('Data Input'!F191-'Data Input'!F190)/('Data Input'!$A191-'Data Input'!$A190)</f>
        <v>3569.2857142857142</v>
      </c>
      <c r="G189" s="289">
        <v>0</v>
      </c>
      <c r="H189" s="290">
        <v>0</v>
      </c>
      <c r="I189" s="178">
        <f>('Data Input'!I191-'Data Input'!I190)/('Data Input'!$A191-'Data Input'!$A190)</f>
        <v>39730</v>
      </c>
      <c r="J189" s="178">
        <v>2</v>
      </c>
      <c r="K189" s="178">
        <f>('Data Input'!K191-'Data Input'!K190)/('Data Input'!$A191-'Data Input'!$A190)</f>
        <v>17.285714285714285</v>
      </c>
      <c r="L189" s="278">
        <f>('Data Input'!L191-'Data Input'!L190)/('Data Input'!$A191-'Data Input'!$A190)</f>
        <v>723</v>
      </c>
      <c r="M189" s="278">
        <f>('Data Input'!M191-'Data Input'!M190)/('Data Input'!$A191-'Data Input'!$A190)</f>
        <v>22279.857142857141</v>
      </c>
      <c r="N189" s="278">
        <f>('Data Input'!N191-'Data Input'!N190)/('Data Input'!$A191-'Data Input'!$A190)</f>
        <v>15990.285714285714</v>
      </c>
      <c r="O189" s="289">
        <f>('Data Input'!O191-'Data Input'!O190)/('Data Input'!$A191-'Data Input'!$A190)</f>
        <v>0</v>
      </c>
      <c r="P189" s="178">
        <f>('Data Input'!P191-'Data Input'!P190)/('Data Input'!$A191-'Data Input'!$A190)</f>
        <v>2110.5714285714284</v>
      </c>
      <c r="Q189" s="178">
        <f>('Data Input'!Q191-'Data Input'!Q190)/('Data Input'!$A191-'Data Input'!$A190)</f>
        <v>0</v>
      </c>
      <c r="R189" s="178">
        <f>('Data Input'!R191-'Data Input'!R190)/('Data Input'!$A191-'Data Input'!$A190)</f>
        <v>0</v>
      </c>
      <c r="S189" s="178">
        <f>('Data Input'!S191-'Data Input'!S190)/('Data Input'!$A191-'Data Input'!$A190)</f>
        <v>0</v>
      </c>
      <c r="T189" s="290">
        <f>('Data Input'!T191-'Data Input'!T190)/('Data Input'!$A191-'Data Input'!$A190)</f>
        <v>0</v>
      </c>
      <c r="U189" s="289">
        <f>('Data Input'!U191-'Data Input'!U190)/('Data Input'!$A191-'Data Input'!$A190)</f>
        <v>0</v>
      </c>
      <c r="V189" s="289">
        <f>('Data Input'!V191-'Data Input'!V190)/('Data Input'!$A191-'Data Input'!$A190)</f>
        <v>0</v>
      </c>
      <c r="W189" s="210">
        <f>('Data Input'!W191-'Data Input'!W190)/('Data Input'!$A191-'Data Input'!$A190)</f>
        <v>6885.1428571428569</v>
      </c>
      <c r="X189" s="178">
        <f t="shared" si="34"/>
        <v>105149.57142857143</v>
      </c>
      <c r="Y189" s="178"/>
      <c r="Z189" s="178"/>
    </row>
    <row r="190" spans="1:26" x14ac:dyDescent="0.3">
      <c r="A190" s="214">
        <f>'Data Input'!A192</f>
        <v>45530</v>
      </c>
      <c r="B190" s="178">
        <f>('Data Input'!B192-'Data Input'!B191)/('Data Input'!$A192-'Data Input'!$A191)</f>
        <v>16807.666666666668</v>
      </c>
      <c r="C190" s="289">
        <f>('Data Input'!C192-'Data Input'!C191)/('Data Input'!$A192-'Data Input'!$A191)</f>
        <v>0</v>
      </c>
      <c r="D190" s="178">
        <f>('Data Input'!D192-'Data Input'!D191)/('Data Input'!$A192-'Data Input'!$A191)</f>
        <v>796</v>
      </c>
      <c r="E190" s="289">
        <f>('Data Input'!E192-'Data Input'!E191)/('Data Input'!$A192-'Data Input'!$A191)</f>
        <v>0</v>
      </c>
      <c r="F190" s="178">
        <f>('Data Input'!F192-'Data Input'!F191)/('Data Input'!$A192-'Data Input'!$A191)</f>
        <v>2510.6666666666665</v>
      </c>
      <c r="G190" s="289">
        <v>0</v>
      </c>
      <c r="H190" s="290">
        <v>0</v>
      </c>
      <c r="I190" s="178"/>
      <c r="J190" s="178">
        <v>3</v>
      </c>
      <c r="K190" s="178">
        <f>('Data Input'!K192-'Data Input'!K191)/('Data Input'!$A192-'Data Input'!$A191)</f>
        <v>83.333333333333329</v>
      </c>
      <c r="L190" s="278">
        <f>('Data Input'!L192-'Data Input'!L191)/('Data Input'!$A192-'Data Input'!$A191)</f>
        <v>101773.16666666667</v>
      </c>
      <c r="M190" s="278">
        <f>('Data Input'!M192-'Data Input'!M191)/('Data Input'!$A192-'Data Input'!$A191)</f>
        <v>15295.166666666666</v>
      </c>
      <c r="N190" s="278">
        <f>('Data Input'!N192-'Data Input'!N191)/('Data Input'!$A192-'Data Input'!$A191)</f>
        <v>11038.333333333334</v>
      </c>
      <c r="O190" s="289">
        <v>0</v>
      </c>
      <c r="P190" s="178">
        <f>('Data Input'!P192-'Data Input'!P191)/('Data Input'!$A192-'Data Input'!$A191)</f>
        <v>581</v>
      </c>
      <c r="Q190" s="178"/>
      <c r="R190" s="178"/>
      <c r="S190" s="178"/>
      <c r="T190" s="290">
        <f>('Data Input'!T192-'Data Input'!T191)/('Data Input'!$A192-'Data Input'!$A191)</f>
        <v>0</v>
      </c>
      <c r="U190" s="289">
        <f>('Data Input'!U192-'Data Input'!U191)/('Data Input'!$A192-'Data Input'!$A191)</f>
        <v>0</v>
      </c>
      <c r="V190" s="289">
        <f>('Data Input'!V192-'Data Input'!V191)/('Data Input'!$A192-'Data Input'!$A191)</f>
        <v>0</v>
      </c>
      <c r="W190" s="210">
        <f>('Data Input'!W192-'Data Input'!W191)/('Data Input'!$A192-'Data Input'!$A191)</f>
        <v>4239.333333333333</v>
      </c>
      <c r="X190" s="178">
        <f t="shared" si="34"/>
        <v>148888.33333333334</v>
      </c>
      <c r="Y190" s="178"/>
      <c r="Z190" s="178"/>
    </row>
    <row r="191" spans="1:26" x14ac:dyDescent="0.3">
      <c r="A191" s="214">
        <f>'Data Input'!A193</f>
        <v>45544</v>
      </c>
      <c r="B191" s="178">
        <f>('Data Input'!B193-'Data Input'!B192)/('Data Input'!$A193-'Data Input'!$A192)</f>
        <v>3076.6428571428573</v>
      </c>
      <c r="C191" s="289">
        <f>('Data Input'!C193-'Data Input'!C192)/('Data Input'!$A193-'Data Input'!$A192)</f>
        <v>0</v>
      </c>
      <c r="D191" s="178">
        <f>('Data Input'!D193-'Data Input'!D192)/('Data Input'!$A193-'Data Input'!$A192)</f>
        <v>14.285714285714286</v>
      </c>
      <c r="E191" s="289">
        <f>('Data Input'!E193-'Data Input'!E192)/('Data Input'!$A193-'Data Input'!$A192)</f>
        <v>0</v>
      </c>
      <c r="F191" s="178">
        <f>('Data Input'!F193-'Data Input'!F192)/('Data Input'!$A193-'Data Input'!$A192)</f>
        <v>2063.5714285714284</v>
      </c>
      <c r="G191" s="289">
        <v>0</v>
      </c>
      <c r="H191" s="290">
        <v>0</v>
      </c>
      <c r="I191" s="178"/>
      <c r="J191" s="178">
        <v>3</v>
      </c>
      <c r="K191" s="178">
        <f>('Data Input'!K193-'Data Input'!K192)/('Data Input'!$A193-'Data Input'!$A192)</f>
        <v>0</v>
      </c>
      <c r="L191" s="278">
        <f>('Data Input'!L193-'Data Input'!L192)/('Data Input'!$A193-'Data Input'!$A192)</f>
        <v>4042.8571428571427</v>
      </c>
      <c r="M191" s="278">
        <f>('Data Input'!M193-'Data Input'!M192)/('Data Input'!$A193-'Data Input'!$A192)</f>
        <v>927.21428571428567</v>
      </c>
      <c r="N191" s="278">
        <f>('Data Input'!N193-'Data Input'!N192)/('Data Input'!$A193-'Data Input'!$A192)</f>
        <v>5681.4285714285716</v>
      </c>
      <c r="O191" s="289">
        <f>('Data Input'!O193-'Data Input'!O192)/('Data Input'!$A193-'Data Input'!$A192)</f>
        <v>-3117.1428571428573</v>
      </c>
      <c r="P191" s="178">
        <f>('Data Input'!P193-'Data Input'!P192)/('Data Input'!$A193-'Data Input'!$A192)</f>
        <v>550.85714285714289</v>
      </c>
      <c r="Q191" s="178"/>
      <c r="R191" s="178"/>
      <c r="S191" s="178"/>
      <c r="T191" s="290">
        <f>('Data Input'!T193-'Data Input'!T192)/('Data Input'!$A193-'Data Input'!$A192)</f>
        <v>0</v>
      </c>
      <c r="U191" s="289">
        <f>('Data Input'!U193-'Data Input'!U192)/('Data Input'!$A193-'Data Input'!$A192)</f>
        <v>0</v>
      </c>
      <c r="V191" s="289">
        <f>('Data Input'!V193-'Data Input'!V192)/('Data Input'!$A193-'Data Input'!$A192)</f>
        <v>0</v>
      </c>
      <c r="W191" s="210">
        <f>('Data Input'!W193-'Data Input'!W192)/('Data Input'!$A193-'Data Input'!$A192)</f>
        <v>2119.5714285714284</v>
      </c>
      <c r="X191" s="178">
        <f t="shared" si="34"/>
        <v>13242.714285714286</v>
      </c>
      <c r="Y191" s="178"/>
      <c r="Z191" s="178"/>
    </row>
    <row r="192" spans="1:26" x14ac:dyDescent="0.3">
      <c r="A192" s="214">
        <f>'Data Input'!A194</f>
        <v>45559</v>
      </c>
      <c r="B192" s="178">
        <f>('Data Input'!B194-'Data Input'!B193)/('Data Input'!$A194-'Data Input'!$A193)</f>
        <v>5090.666666666667</v>
      </c>
      <c r="C192" s="289">
        <f>('Data Input'!C194-'Data Input'!C193)/('Data Input'!$A194-'Data Input'!$A193)</f>
        <v>0</v>
      </c>
      <c r="D192" s="178">
        <f>('Data Input'!D194-'Data Input'!D193)/('Data Input'!$A194-'Data Input'!$A193)</f>
        <v>351.26666666666665</v>
      </c>
      <c r="E192" s="289">
        <f>('Data Input'!E194-'Data Input'!E193)/('Data Input'!$A194-'Data Input'!$A193)</f>
        <v>0</v>
      </c>
      <c r="F192" s="178">
        <f>('Data Input'!F194-'Data Input'!F193)/('Data Input'!$A194-'Data Input'!$A193)</f>
        <v>2128.4666666666667</v>
      </c>
      <c r="G192" s="289">
        <v>0</v>
      </c>
      <c r="H192" s="290">
        <v>0</v>
      </c>
      <c r="I192" s="178"/>
      <c r="J192" s="178">
        <v>3</v>
      </c>
      <c r="K192" s="178">
        <f>('Data Input'!K194-'Data Input'!K193)/('Data Input'!$A194-'Data Input'!$A193)</f>
        <v>0</v>
      </c>
      <c r="L192" s="278">
        <f>('Data Input'!L194-'Data Input'!L193)/('Data Input'!$A194-'Data Input'!$A193)</f>
        <v>6620</v>
      </c>
      <c r="M192" s="278">
        <f>('Data Input'!M194-'Data Input'!M193)/('Data Input'!$A194-'Data Input'!$A193)</f>
        <v>7331</v>
      </c>
      <c r="N192" s="278">
        <f>('Data Input'!N194-'Data Input'!N193)/('Data Input'!$A194-'Data Input'!$A193)</f>
        <v>10399.533333333333</v>
      </c>
      <c r="O192" s="289">
        <f>('Data Input'!O194-'Data Input'!O193)/('Data Input'!$A194-'Data Input'!$A193)</f>
        <v>-51.133333333333333</v>
      </c>
      <c r="P192" s="178">
        <f>('Data Input'!P194-'Data Input'!P193)/('Data Input'!$A194-'Data Input'!$A193)</f>
        <v>933.73333333333335</v>
      </c>
      <c r="Q192" s="178"/>
      <c r="R192" s="178"/>
      <c r="S192" s="178"/>
      <c r="T192" s="290">
        <f>('Data Input'!T194-'Data Input'!T193)/('Data Input'!$A194-'Data Input'!$A193)</f>
        <v>0</v>
      </c>
      <c r="U192" s="289">
        <f>('Data Input'!U194-'Data Input'!U193)/('Data Input'!$A194-'Data Input'!$A193)</f>
        <v>0</v>
      </c>
      <c r="V192" s="289">
        <f>('Data Input'!V194-'Data Input'!V193)/('Data Input'!$A194-'Data Input'!$A193)</f>
        <v>0</v>
      </c>
      <c r="W192" s="210">
        <f>('Data Input'!W194-'Data Input'!W193)/('Data Input'!$A194-'Data Input'!$A193)</f>
        <v>6905.5333333333338</v>
      </c>
      <c r="X192" s="178">
        <f t="shared" si="34"/>
        <v>32806.533333333333</v>
      </c>
      <c r="Y192" s="178"/>
      <c r="Z192" s="178"/>
    </row>
    <row r="193" spans="1:26" x14ac:dyDescent="0.3">
      <c r="A193" s="214">
        <f>'Data Input'!A195</f>
        <v>45567</v>
      </c>
      <c r="B193" s="178">
        <f>('Data Input'!B195-'Data Input'!B194)/('Data Input'!$A195-'Data Input'!$A194)</f>
        <v>5633.875</v>
      </c>
      <c r="C193" s="289">
        <f>('Data Input'!C195-'Data Input'!C194)/('Data Input'!$A195-'Data Input'!$A194)</f>
        <v>0</v>
      </c>
      <c r="D193" s="178">
        <f>('Data Input'!D195-'Data Input'!D194)/('Data Input'!$A195-'Data Input'!$A194)</f>
        <v>600.875</v>
      </c>
      <c r="E193" s="289">
        <f>('Data Input'!E195-'Data Input'!E194)/('Data Input'!$A195-'Data Input'!$A194)</f>
        <v>0</v>
      </c>
      <c r="F193" s="178">
        <f>('Data Input'!F195-'Data Input'!F194)/('Data Input'!$A195-'Data Input'!$A194)</f>
        <v>2583.5</v>
      </c>
      <c r="G193" s="289">
        <v>0</v>
      </c>
      <c r="H193" s="290">
        <v>0</v>
      </c>
      <c r="I193" s="178"/>
      <c r="J193" s="178">
        <v>3</v>
      </c>
      <c r="K193" s="178">
        <f>('Data Input'!K195-'Data Input'!K194)/('Data Input'!$A195-'Data Input'!$A194)</f>
        <v>0</v>
      </c>
      <c r="L193" s="278">
        <f>('Data Input'!L195-'Data Input'!L194)/('Data Input'!$A195-'Data Input'!$A194)</f>
        <v>7487.5</v>
      </c>
      <c r="M193" s="278">
        <f>('Data Input'!M195-'Data Input'!M194)/('Data Input'!$A195-'Data Input'!$A194)</f>
        <v>4282</v>
      </c>
      <c r="N193" s="278">
        <f>('Data Input'!N195-'Data Input'!N194)/('Data Input'!$A195-'Data Input'!$A194)</f>
        <v>5141.625</v>
      </c>
      <c r="O193" s="289">
        <f>('Data Input'!O195-'Data Input'!O194)/('Data Input'!$A195-'Data Input'!$A194)</f>
        <v>208.75</v>
      </c>
      <c r="P193" s="178">
        <f>('Data Input'!P195-'Data Input'!P194)/('Data Input'!$A195-'Data Input'!$A194)</f>
        <v>5083.375</v>
      </c>
      <c r="Q193" s="178"/>
      <c r="R193" s="178"/>
      <c r="S193" s="178"/>
      <c r="T193" s="290">
        <f>('Data Input'!T195-'Data Input'!T194)/('Data Input'!$A195-'Data Input'!$A194)</f>
        <v>0</v>
      </c>
      <c r="U193" s="289">
        <f>('Data Input'!U195-'Data Input'!U194)/('Data Input'!$A195-'Data Input'!$A194)</f>
        <v>0</v>
      </c>
      <c r="V193" s="289">
        <f>('Data Input'!V195-'Data Input'!V194)/('Data Input'!$A195-'Data Input'!$A194)</f>
        <v>0</v>
      </c>
      <c r="W193" s="210">
        <f>('Data Input'!W195-'Data Input'!W194)/('Data Input'!$A195-'Data Input'!$A194)</f>
        <v>8355.125</v>
      </c>
      <c r="X193" s="178">
        <f t="shared" si="34"/>
        <v>31024.5</v>
      </c>
      <c r="Y193" s="178"/>
      <c r="Z193" s="178"/>
    </row>
    <row r="194" spans="1:26" x14ac:dyDescent="0.3">
      <c r="A194" s="214">
        <f>'Data Input'!A196</f>
        <v>45573</v>
      </c>
      <c r="B194" s="178">
        <f>('Data Input'!B196-'Data Input'!B195)/('Data Input'!$A196-'Data Input'!$A195)</f>
        <v>11753.666666666666</v>
      </c>
      <c r="C194" s="289">
        <f>('Data Input'!C196-'Data Input'!C195)/('Data Input'!$A196-'Data Input'!$A195)</f>
        <v>0</v>
      </c>
      <c r="D194" s="178">
        <f>('Data Input'!D196-'Data Input'!D195)/('Data Input'!$A196-'Data Input'!$A195)</f>
        <v>641.33333333333337</v>
      </c>
      <c r="E194" s="289">
        <f>('Data Input'!E196-'Data Input'!E195)/('Data Input'!$A196-'Data Input'!$A195)</f>
        <v>0</v>
      </c>
      <c r="F194" s="178">
        <f>('Data Input'!F196-'Data Input'!F195)/('Data Input'!$A196-'Data Input'!$A195)</f>
        <v>4391.5</v>
      </c>
      <c r="G194" s="289">
        <v>0</v>
      </c>
      <c r="H194" s="290">
        <v>0</v>
      </c>
      <c r="I194" s="178"/>
      <c r="J194" s="178">
        <v>3</v>
      </c>
      <c r="K194" s="178">
        <f>('Data Input'!K196-'Data Input'!K195)/('Data Input'!$A196-'Data Input'!$A195)</f>
        <v>0</v>
      </c>
      <c r="L194" s="278">
        <f>('Data Input'!L196-'Data Input'!L195)/('Data Input'!$A196-'Data Input'!$A195)</f>
        <v>16200</v>
      </c>
      <c r="M194" s="278">
        <f>('Data Input'!M196-'Data Input'!M195)/('Data Input'!$A196-'Data Input'!$A195)</f>
        <v>15115.166666666666</v>
      </c>
      <c r="N194" s="278">
        <f>('Data Input'!N196-'Data Input'!N195)/('Data Input'!$A196-'Data Input'!$A195)</f>
        <v>19808.666666666668</v>
      </c>
      <c r="O194" s="289">
        <f>('Data Input'!O196-'Data Input'!O195)/('Data Input'!$A196-'Data Input'!$A195)</f>
        <v>758.16666666666663</v>
      </c>
      <c r="P194" s="178">
        <f>('Data Input'!P196-'Data Input'!P195)/('Data Input'!$A196-'Data Input'!$A195)</f>
        <v>5832.166666666667</v>
      </c>
      <c r="Q194" s="178"/>
      <c r="R194" s="178"/>
      <c r="S194" s="178"/>
      <c r="T194" s="290">
        <f>('Data Input'!T196-'Data Input'!T195)/('Data Input'!$A196-'Data Input'!$A195)</f>
        <v>0</v>
      </c>
      <c r="U194" s="289">
        <f>('Data Input'!U196-'Data Input'!U195)/('Data Input'!$A196-'Data Input'!$A195)</f>
        <v>0</v>
      </c>
      <c r="V194" s="289">
        <f>('Data Input'!V196-'Data Input'!V195)/('Data Input'!$A196-'Data Input'!$A195)</f>
        <v>0</v>
      </c>
      <c r="W194" s="210">
        <f>('Data Input'!W196-'Data Input'!W195)/('Data Input'!$A196-'Data Input'!$A195)</f>
        <v>6516.833333333333</v>
      </c>
      <c r="X194" s="178">
        <f t="shared" si="34"/>
        <v>74503.666666666672</v>
      </c>
      <c r="Y194" s="178"/>
      <c r="Z194" s="178"/>
    </row>
    <row r="195" spans="1:26" x14ac:dyDescent="0.3">
      <c r="A195" s="214">
        <f>'Data Input'!A197</f>
        <v>45580</v>
      </c>
      <c r="B195" s="178">
        <f>('Data Input'!B197-'Data Input'!B196)/('Data Input'!$A197-'Data Input'!$A196)</f>
        <v>-1027126.7142857143</v>
      </c>
      <c r="C195" s="289">
        <f>('Data Input'!C197-'Data Input'!C196)/('Data Input'!$A197-'Data Input'!$A196)</f>
        <v>0</v>
      </c>
      <c r="D195" s="178">
        <f>('Data Input'!D197-'Data Input'!D196)/('Data Input'!$A197-'Data Input'!$A196)</f>
        <v>-79565.571428571435</v>
      </c>
      <c r="E195" s="289">
        <f>('Data Input'!E197-'Data Input'!E196)/('Data Input'!$A197-'Data Input'!$A196)</f>
        <v>0</v>
      </c>
      <c r="F195" s="178">
        <f>('Data Input'!F197-'Data Input'!F196)/('Data Input'!$A197-'Data Input'!$A196)</f>
        <v>3953.8571428571427</v>
      </c>
      <c r="G195" s="289">
        <v>0</v>
      </c>
      <c r="H195" s="290">
        <v>0</v>
      </c>
      <c r="I195" s="178"/>
      <c r="J195" s="178">
        <v>3</v>
      </c>
      <c r="K195" s="178">
        <f>('Data Input'!K197-'Data Input'!K196)/('Data Input'!$A197-'Data Input'!$A196)</f>
        <v>0</v>
      </c>
      <c r="L195" s="278">
        <f>('Data Input'!L197-'Data Input'!L196)/('Data Input'!$A197-'Data Input'!$A196)</f>
        <v>0</v>
      </c>
      <c r="M195" s="278">
        <f>('Data Input'!M197-'Data Input'!M196)/('Data Input'!$A197-'Data Input'!$A196)</f>
        <v>4324.8571428571431</v>
      </c>
      <c r="N195" s="278">
        <f>('Data Input'!N197-'Data Input'!N196)/('Data Input'!$A197-'Data Input'!$A196)</f>
        <v>2199.1428571428573</v>
      </c>
      <c r="O195" s="289">
        <f>('Data Input'!O197-'Data Input'!O196)/('Data Input'!$A197-'Data Input'!$A196)</f>
        <v>19632.571428571428</v>
      </c>
      <c r="P195" s="178">
        <f>('Data Input'!P197-'Data Input'!P196)/('Data Input'!$A197-'Data Input'!$A196)</f>
        <v>754.42857142857144</v>
      </c>
      <c r="Q195" s="178"/>
      <c r="R195" s="178"/>
      <c r="S195" s="178"/>
      <c r="T195" s="290">
        <f>('Data Input'!T197-'Data Input'!T196)/('Data Input'!$A197-'Data Input'!$A196)</f>
        <v>0</v>
      </c>
      <c r="U195" s="289">
        <f>('Data Input'!U197-'Data Input'!U196)/('Data Input'!$A197-'Data Input'!$A196)</f>
        <v>0</v>
      </c>
      <c r="V195" s="289">
        <f>('Data Input'!V197-'Data Input'!V196)/('Data Input'!$A197-'Data Input'!$A196)</f>
        <v>0</v>
      </c>
      <c r="W195" s="210">
        <f>('Data Input'!W197-'Data Input'!W196)/('Data Input'!$A197-'Data Input'!$A196)</f>
        <v>2163.5714285714284</v>
      </c>
      <c r="X195" s="178">
        <f t="shared" si="34"/>
        <v>-1075824.4285714286</v>
      </c>
      <c r="Y195" s="178"/>
      <c r="Z195" s="178"/>
    </row>
    <row r="196" spans="1:26" x14ac:dyDescent="0.3">
      <c r="A196" s="214">
        <f>'Data Input'!A198</f>
        <v>45594</v>
      </c>
      <c r="B196" s="178">
        <f>('Data Input'!B198-'Data Input'!B197)/('Data Input'!$A198-'Data Input'!$A197)</f>
        <v>39</v>
      </c>
      <c r="C196" s="289">
        <f>('Data Input'!C198-'Data Input'!C197)/('Data Input'!$A198-'Data Input'!$A197)</f>
        <v>0</v>
      </c>
      <c r="D196" s="178">
        <f>('Data Input'!D198-'Data Input'!D197)/('Data Input'!$A198-'Data Input'!$A197)</f>
        <v>23.642857142857142</v>
      </c>
      <c r="E196" s="289">
        <f>('Data Input'!E198-'Data Input'!E197)/('Data Input'!$A198-'Data Input'!$A197)</f>
        <v>0</v>
      </c>
      <c r="F196" s="178">
        <f>('Data Input'!F198-'Data Input'!F197)/('Data Input'!$A198-'Data Input'!$A197)</f>
        <v>2125.2142857142858</v>
      </c>
      <c r="G196" s="289">
        <v>0</v>
      </c>
      <c r="H196" s="290">
        <v>0</v>
      </c>
      <c r="I196" s="178"/>
      <c r="J196" s="178">
        <v>3</v>
      </c>
      <c r="K196" s="178">
        <f>('Data Input'!K198-'Data Input'!K197)/('Data Input'!$A198-'Data Input'!$A197)</f>
        <v>0</v>
      </c>
      <c r="L196" s="278">
        <f>('Data Input'!L198-'Data Input'!L197)/('Data Input'!$A198-'Data Input'!$A197)</f>
        <v>0</v>
      </c>
      <c r="M196" s="278">
        <f>('Data Input'!M198-'Data Input'!M197)/('Data Input'!$A198-'Data Input'!$A197)</f>
        <v>3970.9285714285716</v>
      </c>
      <c r="N196" s="278">
        <f>('Data Input'!N198-'Data Input'!N197)/('Data Input'!$A198-'Data Input'!$A197)</f>
        <v>5307.3571428571431</v>
      </c>
      <c r="O196" s="289">
        <f>('Data Input'!O198-'Data Input'!O197)/('Data Input'!$A198-'Data Input'!$A197)</f>
        <v>1547.5</v>
      </c>
      <c r="P196" s="178">
        <f>('Data Input'!P198-'Data Input'!P197)/('Data Input'!$A198-'Data Input'!$A197)</f>
        <v>827.92857142857144</v>
      </c>
      <c r="Q196" s="178"/>
      <c r="R196" s="178"/>
      <c r="S196" s="178"/>
      <c r="T196" s="290">
        <f>('Data Input'!T198-'Data Input'!T197)/('Data Input'!$A198-'Data Input'!$A197)</f>
        <v>0</v>
      </c>
      <c r="U196" s="289">
        <f>('Data Input'!U198-'Data Input'!U197)/('Data Input'!$A198-'Data Input'!$A197)</f>
        <v>0</v>
      </c>
      <c r="V196" s="289">
        <f>('Data Input'!V198-'Data Input'!V197)/('Data Input'!$A198-'Data Input'!$A197)</f>
        <v>0</v>
      </c>
      <c r="W196" s="210">
        <f>('Data Input'!W198-'Data Input'!W197)/('Data Input'!$A198-'Data Input'!$A197)</f>
        <v>6051.4285714285716</v>
      </c>
      <c r="X196" s="178">
        <f t="shared" si="34"/>
        <v>13844.571428571429</v>
      </c>
      <c r="Y196" s="178"/>
      <c r="Z196" s="178"/>
    </row>
    <row r="197" spans="1:26" x14ac:dyDescent="0.3">
      <c r="A197" s="214">
        <f>'Data Input'!A199</f>
        <v>45601</v>
      </c>
      <c r="B197" s="178">
        <f>('Data Input'!B199-'Data Input'!B198)/('Data Input'!$A199-'Data Input'!$A198)</f>
        <v>0</v>
      </c>
      <c r="C197" s="289">
        <f>('Data Input'!C199-'Data Input'!C198)/('Data Input'!$A199-'Data Input'!$A198)</f>
        <v>0</v>
      </c>
      <c r="D197" s="178">
        <f>('Data Input'!D199-'Data Input'!D198)/('Data Input'!$A199-'Data Input'!$A198)</f>
        <v>38.285714285714285</v>
      </c>
      <c r="E197" s="289">
        <f>('Data Input'!E199-'Data Input'!E198)/('Data Input'!$A199-'Data Input'!$A198)</f>
        <v>0</v>
      </c>
      <c r="F197" s="178">
        <f>('Data Input'!F199-'Data Input'!F198)/('Data Input'!$A199-'Data Input'!$A198)</f>
        <v>2175.7142857142858</v>
      </c>
      <c r="G197" s="289">
        <v>0</v>
      </c>
      <c r="H197" s="290">
        <v>0</v>
      </c>
      <c r="I197" s="178"/>
      <c r="J197" s="178">
        <v>3</v>
      </c>
      <c r="K197" s="178">
        <f>('Data Input'!K199-'Data Input'!K198)/('Data Input'!$A199-'Data Input'!$A198)</f>
        <v>0</v>
      </c>
      <c r="L197" s="278">
        <f>('Data Input'!L199-'Data Input'!L198)/('Data Input'!$A199-'Data Input'!$A198)</f>
        <v>0</v>
      </c>
      <c r="M197" s="278">
        <f>('Data Input'!M199-'Data Input'!M198)/('Data Input'!$A199-'Data Input'!$A198)</f>
        <v>1609.5714285714287</v>
      </c>
      <c r="N197" s="278">
        <f>('Data Input'!N199-'Data Input'!N198)/('Data Input'!$A199-'Data Input'!$A198)</f>
        <v>2710.7142857142858</v>
      </c>
      <c r="O197" s="289">
        <f>('Data Input'!O199-'Data Input'!O198)/('Data Input'!$A199-'Data Input'!$A198)</f>
        <v>308</v>
      </c>
      <c r="P197" s="178">
        <f>('Data Input'!P199-'Data Input'!P198)/('Data Input'!$A199-'Data Input'!$A198)</f>
        <v>1709.1428571428571</v>
      </c>
      <c r="Q197" s="178"/>
      <c r="R197" s="178"/>
      <c r="S197" s="178"/>
      <c r="T197" s="290">
        <f>('Data Input'!T199-'Data Input'!T198)/('Data Input'!$A199-'Data Input'!$A198)</f>
        <v>0</v>
      </c>
      <c r="U197" s="289">
        <f>('Data Input'!U199-'Data Input'!U198)/('Data Input'!$A199-'Data Input'!$A198)</f>
        <v>0</v>
      </c>
      <c r="V197" s="289">
        <f>('Data Input'!V199-'Data Input'!V198)/('Data Input'!$A199-'Data Input'!$A198)</f>
        <v>0</v>
      </c>
      <c r="W197" s="210">
        <f>('Data Input'!W199-'Data Input'!W198)/('Data Input'!$A199-'Data Input'!$A198)</f>
        <v>0</v>
      </c>
      <c r="X197" s="178">
        <f t="shared" ref="X197:X198" si="35">SUM(B197:T197)</f>
        <v>8554.4285714285706</v>
      </c>
      <c r="Y197" s="178"/>
      <c r="Z197" s="178"/>
    </row>
    <row r="198" spans="1:26" x14ac:dyDescent="0.3">
      <c r="A198" s="214">
        <f>'Data Input'!A200</f>
        <v>45608</v>
      </c>
      <c r="B198" s="178">
        <f>('Data Input'!B200-'Data Input'!B199)/('Data Input'!$A200-'Data Input'!$A199)</f>
        <v>0</v>
      </c>
      <c r="C198" s="289">
        <f>('Data Input'!C200-'Data Input'!C199)/('Data Input'!$A200-'Data Input'!$A199)</f>
        <v>0</v>
      </c>
      <c r="D198" s="178">
        <f>('Data Input'!D200-'Data Input'!D199)/('Data Input'!$A200-'Data Input'!$A199)</f>
        <v>44.142857142857146</v>
      </c>
      <c r="E198" s="289">
        <f>('Data Input'!E200-'Data Input'!E199)/('Data Input'!$A200-'Data Input'!$A199)</f>
        <v>0</v>
      </c>
      <c r="F198" s="178">
        <f>('Data Input'!F200-'Data Input'!F199)/('Data Input'!$A200-'Data Input'!$A199)</f>
        <v>2913.1428571428573</v>
      </c>
      <c r="G198" s="289">
        <v>0</v>
      </c>
      <c r="H198" s="290">
        <v>0</v>
      </c>
      <c r="I198" s="178"/>
      <c r="J198" s="178">
        <v>3</v>
      </c>
      <c r="K198" s="178">
        <f>('Data Input'!K200-'Data Input'!K199)/('Data Input'!$A200-'Data Input'!$A199)</f>
        <v>0</v>
      </c>
      <c r="L198" s="278">
        <f>('Data Input'!L200-'Data Input'!L199)/('Data Input'!$A200-'Data Input'!$A199)</f>
        <v>0</v>
      </c>
      <c r="M198" s="278">
        <f>('Data Input'!M200-'Data Input'!M199)/('Data Input'!$A200-'Data Input'!$A199)</f>
        <v>-1428.5714285714287</v>
      </c>
      <c r="N198" s="278">
        <f>('Data Input'!N200-'Data Input'!N199)/('Data Input'!$A200-'Data Input'!$A199)</f>
        <v>12217.714285714286</v>
      </c>
      <c r="O198" s="289">
        <f>('Data Input'!O200-'Data Input'!O199)/('Data Input'!$A200-'Data Input'!$A199)</f>
        <v>1643.2857142857142</v>
      </c>
      <c r="P198" s="178">
        <f>('Data Input'!P200-'Data Input'!P199)/('Data Input'!$A200-'Data Input'!$A199)</f>
        <v>504.42857142857144</v>
      </c>
      <c r="Q198" s="178"/>
      <c r="R198" s="178"/>
      <c r="S198" s="178"/>
      <c r="T198" s="290">
        <f>('Data Input'!T200-'Data Input'!T199)/('Data Input'!$A200-'Data Input'!$A199)</f>
        <v>0</v>
      </c>
      <c r="U198" s="289">
        <f>('Data Input'!U200-'Data Input'!U199)/('Data Input'!$A200-'Data Input'!$A199)</f>
        <v>0</v>
      </c>
      <c r="V198" s="289">
        <f>('Data Input'!V200-'Data Input'!V199)/('Data Input'!$A200-'Data Input'!$A199)</f>
        <v>0</v>
      </c>
      <c r="W198" s="210">
        <f>('Data Input'!W200-'Data Input'!W199)/('Data Input'!$A200-'Data Input'!$A199)</f>
        <v>0</v>
      </c>
      <c r="X198" s="178">
        <f t="shared" si="35"/>
        <v>15897.142857142857</v>
      </c>
    </row>
    <row r="199" spans="1:26" x14ac:dyDescent="0.3">
      <c r="A199" s="214">
        <f>'Data Input'!A201</f>
        <v>45615</v>
      </c>
      <c r="B199" s="178">
        <f>('Data Input'!B201-'Data Input'!B200)/('Data Input'!$A201-'Data Input'!$A200)</f>
        <v>-114406.14285714286</v>
      </c>
      <c r="C199" s="289">
        <v>0</v>
      </c>
      <c r="D199" s="178">
        <f>('Data Input'!D201-'Data Input'!D200)/('Data Input'!$A201-'Data Input'!$A200)</f>
        <v>33.857142857142854</v>
      </c>
      <c r="E199" s="289">
        <v>0</v>
      </c>
      <c r="F199" s="178">
        <f>('Data Input'!F201-'Data Input'!F200)/('Data Input'!$A201-'Data Input'!$A200)</f>
        <v>1411.5714285714287</v>
      </c>
      <c r="G199" s="289">
        <v>0</v>
      </c>
      <c r="H199" s="290">
        <v>0</v>
      </c>
      <c r="I199" s="178"/>
      <c r="J199" s="178">
        <v>3</v>
      </c>
      <c r="K199" s="178">
        <v>0</v>
      </c>
      <c r="L199" s="278">
        <f>('Data Input'!L201-'Data Input'!L200)/('Data Input'!$A201-'Data Input'!$A200)</f>
        <v>728.57142857142856</v>
      </c>
      <c r="M199" s="278">
        <f>('Data Input'!M201)/('Data Input'!$A201-'Data Input'!$A200)</f>
        <v>485.71428571428572</v>
      </c>
      <c r="N199" s="278">
        <f>('Data Input'!N201-'Data Input'!N200)/('Data Input'!$A201-'Data Input'!$A200)</f>
        <v>1638.2857142857142</v>
      </c>
      <c r="O199" s="289">
        <f>('Data Input'!O201-'Data Input'!O200)/('Data Input'!$A201-'Data Input'!$A200)</f>
        <v>2364.1428571428573</v>
      </c>
      <c r="P199" s="178">
        <f>('Data Input'!P201-'Data Input'!P200)/('Data Input'!$A201-'Data Input'!$A200)</f>
        <v>776.42857142857144</v>
      </c>
      <c r="Q199" s="178"/>
      <c r="R199" s="178"/>
      <c r="S199" s="178"/>
      <c r="T199" s="290">
        <v>0</v>
      </c>
      <c r="U199" s="289">
        <v>0</v>
      </c>
      <c r="V199" s="289">
        <f>('Data Input'!V201-'Data Input'!V200)/('Data Input'!$A201-'Data Input'!$A200)</f>
        <v>0</v>
      </c>
      <c r="W199" s="210">
        <v>0</v>
      </c>
      <c r="X199" s="178">
        <f t="shared" ref="X199:X200" si="36">SUM(B199:T199)</f>
        <v>-106964.57142857142</v>
      </c>
    </row>
    <row r="200" spans="1:26" x14ac:dyDescent="0.3">
      <c r="A200" s="214">
        <f>'Data Input'!A202</f>
        <v>45621</v>
      </c>
      <c r="B200" s="178">
        <f>('Data Input'!B202-'Data Input'!B201)/('Data Input'!$A202-'Data Input'!$A201)</f>
        <v>0</v>
      </c>
      <c r="C200" s="289">
        <f>('Data Input'!C202-'Data Input'!C201)/('Data Input'!$A202-'Data Input'!$A201)</f>
        <v>0</v>
      </c>
      <c r="D200" s="178">
        <f>('Data Input'!D202-'Data Input'!D201)/('Data Input'!$A202-'Data Input'!$A201)</f>
        <v>41</v>
      </c>
      <c r="E200" s="289">
        <f>('Data Input'!E202-'Data Input'!E201)/('Data Input'!$A202-'Data Input'!$A201)</f>
        <v>0</v>
      </c>
      <c r="F200" s="178">
        <f>('Data Input'!F202-'Data Input'!F201)/('Data Input'!$A202-'Data Input'!$A201)</f>
        <v>4288</v>
      </c>
      <c r="G200" s="289">
        <v>0</v>
      </c>
      <c r="H200" s="290">
        <v>0</v>
      </c>
      <c r="I200" s="178"/>
      <c r="J200" s="178">
        <v>3</v>
      </c>
      <c r="K200" s="178">
        <f>('Data Input'!K202-'Data Input'!K201)/('Data Input'!$A202-'Data Input'!$A201)</f>
        <v>0</v>
      </c>
      <c r="L200" s="278">
        <f>('Data Input'!L202-'Data Input'!L201)/('Data Input'!$A202-'Data Input'!$A201)</f>
        <v>6933.333333333333</v>
      </c>
      <c r="M200" s="278">
        <f>('Data Input'!M202-'Data Input'!M201)/('Data Input'!$A202-'Data Input'!$A201)</f>
        <v>8166.666666666667</v>
      </c>
      <c r="N200" s="278">
        <f>('Data Input'!N202-'Data Input'!N201)/('Data Input'!$A202-'Data Input'!$A201)</f>
        <v>7941.833333333333</v>
      </c>
      <c r="O200" s="289">
        <f>('Data Input'!O202-'Data Input'!O201)/('Data Input'!$A202-'Data Input'!$A201)</f>
        <v>4494.666666666667</v>
      </c>
      <c r="P200" s="178">
        <f>('Data Input'!P202-'Data Input'!P201)/('Data Input'!$A202-'Data Input'!$A201)</f>
        <v>2901.6666666666665</v>
      </c>
      <c r="Q200" s="178"/>
      <c r="R200" s="178"/>
      <c r="S200" s="178"/>
      <c r="T200" s="290">
        <f>('Data Input'!T202-'Data Input'!T201)/('Data Input'!$A202-'Data Input'!$A201)</f>
        <v>0</v>
      </c>
      <c r="U200" s="289">
        <f>('Data Input'!U202-'Data Input'!U201)/('Data Input'!$A202-'Data Input'!$A201)</f>
        <v>0</v>
      </c>
      <c r="V200" s="289">
        <f>('Data Input'!V202-'Data Input'!V201)/('Data Input'!$A202-'Data Input'!$A201)</f>
        <v>0</v>
      </c>
      <c r="W200" s="210">
        <f>('Data Input'!W202-'Data Input'!W201)/('Data Input'!$A202-'Data Input'!$A201)</f>
        <v>0</v>
      </c>
      <c r="X200" s="178">
        <f t="shared" si="36"/>
        <v>34770.166666666664</v>
      </c>
    </row>
    <row r="201" spans="1:26" x14ac:dyDescent="0.3">
      <c r="A201" s="214">
        <f>'Data Input'!A203</f>
        <v>45629</v>
      </c>
      <c r="B201" s="178">
        <f>('Data Input'!B203-'Data Input'!B202)/('Data Input'!$A203-'Data Input'!$A202)</f>
        <v>0</v>
      </c>
      <c r="C201" s="289">
        <f>('Data Input'!C203-'Data Input'!C202)/('Data Input'!$A203-'Data Input'!$A202)</f>
        <v>0</v>
      </c>
      <c r="D201" s="178">
        <f>('Data Input'!D203-'Data Input'!D202)/('Data Input'!$A203-'Data Input'!$A202)</f>
        <v>71990.875</v>
      </c>
      <c r="E201" s="289">
        <f>('Data Input'!E203-'Data Input'!E202)/('Data Input'!$A203-'Data Input'!$A202)</f>
        <v>0</v>
      </c>
      <c r="F201" s="178">
        <f>('Data Input'!F203-'Data Input'!F202)/('Data Input'!$A203-'Data Input'!$A202)</f>
        <v>3696.875</v>
      </c>
      <c r="G201" s="289">
        <v>0</v>
      </c>
      <c r="H201" s="290">
        <v>0</v>
      </c>
      <c r="I201" s="178"/>
      <c r="J201" s="178">
        <v>3</v>
      </c>
      <c r="K201" s="178">
        <f>('Data Input'!K203-'Data Input'!K202)/('Data Input'!$A203-'Data Input'!$A202)</f>
        <v>0</v>
      </c>
      <c r="L201" s="278">
        <f>('Data Input'!L203-'Data Input'!L202)/('Data Input'!$A203-'Data Input'!$A202)</f>
        <v>-109062.5</v>
      </c>
      <c r="M201" s="278">
        <f>('Data Input'!M203-'Data Input'!M202)/('Data Input'!$A203-'Data Input'!$A202)</f>
        <v>14500</v>
      </c>
      <c r="N201" s="278">
        <f>('Data Input'!N203-'Data Input'!N202)/('Data Input'!$A203-'Data Input'!$A202)</f>
        <v>-1234998</v>
      </c>
      <c r="O201" s="289">
        <f>('Data Input'!O203-'Data Input'!O202)/('Data Input'!$A203-'Data Input'!$A202)</f>
        <v>5896.125</v>
      </c>
      <c r="P201" s="178">
        <f>('Data Input'!P203-'Data Input'!P202)/('Data Input'!$A203-'Data Input'!$A202)</f>
        <v>764.875</v>
      </c>
      <c r="Q201" s="178"/>
      <c r="R201" s="178"/>
      <c r="S201" s="178"/>
      <c r="T201" s="290">
        <f>('Data Input'!T203-'Data Input'!T202)/('Data Input'!$A203-'Data Input'!$A202)</f>
        <v>0</v>
      </c>
      <c r="U201" s="289">
        <f>('Data Input'!U203-'Data Input'!U202)/('Data Input'!$A203-'Data Input'!$A202)</f>
        <v>0</v>
      </c>
      <c r="V201" s="289">
        <f>('Data Input'!V203-'Data Input'!V202)/('Data Input'!$A203-'Data Input'!$A202)</f>
        <v>0</v>
      </c>
      <c r="W201" s="210">
        <f>('Data Input'!W203-'Data Input'!W202)/('Data Input'!$A203-'Data Input'!$A202)</f>
        <v>0</v>
      </c>
      <c r="X201" s="178">
        <f t="shared" ref="X201" si="37">SUM(B201:T201)</f>
        <v>-1247208.75</v>
      </c>
    </row>
    <row r="202" spans="1:26" x14ac:dyDescent="0.3">
      <c r="I202" s="207"/>
      <c r="K202" s="207"/>
    </row>
    <row r="203" spans="1:26" x14ac:dyDescent="0.3">
      <c r="A203" s="214"/>
      <c r="B203" s="178"/>
      <c r="C203" s="292" t="s">
        <v>296</v>
      </c>
      <c r="D203" s="178"/>
      <c r="E203" s="292" t="s">
        <v>296</v>
      </c>
      <c r="F203" s="178"/>
      <c r="G203" s="294" t="s">
        <v>296</v>
      </c>
      <c r="H203" s="294" t="s">
        <v>296</v>
      </c>
      <c r="I203" s="277"/>
      <c r="J203" s="277" t="s">
        <v>374</v>
      </c>
      <c r="K203" s="277"/>
      <c r="L203" s="277" t="s">
        <v>375</v>
      </c>
      <c r="M203" s="178"/>
      <c r="N203" s="278"/>
      <c r="O203" s="292" t="s">
        <v>296</v>
      </c>
      <c r="P203" s="178"/>
      <c r="Q203" s="178"/>
      <c r="R203" s="178"/>
      <c r="S203" s="178"/>
      <c r="T203" s="292" t="s">
        <v>296</v>
      </c>
      <c r="U203" s="292" t="s">
        <v>376</v>
      </c>
      <c r="V203" s="292" t="s">
        <v>296</v>
      </c>
      <c r="W203" s="314" t="s">
        <v>296</v>
      </c>
      <c r="X203" s="178"/>
      <c r="Y203" s="277" t="s">
        <v>297</v>
      </c>
      <c r="Z203" s="178"/>
    </row>
    <row r="204" spans="1:26" x14ac:dyDescent="0.3">
      <c r="I204" s="207"/>
      <c r="K204" s="207"/>
    </row>
    <row r="205" spans="1:26" x14ac:dyDescent="0.3">
      <c r="I205" s="207"/>
      <c r="K205" s="207"/>
    </row>
    <row r="206" spans="1:26" x14ac:dyDescent="0.3">
      <c r="I206" s="207"/>
      <c r="K206" s="207"/>
    </row>
    <row r="207" spans="1:26" x14ac:dyDescent="0.3">
      <c r="I207" s="207"/>
      <c r="K207" s="207"/>
    </row>
    <row r="208" spans="1:26" x14ac:dyDescent="0.3">
      <c r="I208" s="207"/>
      <c r="K208" s="207"/>
    </row>
    <row r="209" spans="9:11" x14ac:dyDescent="0.3">
      <c r="I209" s="207"/>
      <c r="K209" s="207"/>
    </row>
    <row r="210" spans="9:11" x14ac:dyDescent="0.3">
      <c r="I210" s="207"/>
      <c r="K210" s="207"/>
    </row>
    <row r="211" spans="9:11" x14ac:dyDescent="0.3">
      <c r="I211" s="207"/>
      <c r="K211" s="207"/>
    </row>
    <row r="212" spans="9:11" x14ac:dyDescent="0.3">
      <c r="I212" s="207"/>
      <c r="K212" s="207"/>
    </row>
    <row r="213" spans="9:11" x14ac:dyDescent="0.3">
      <c r="I213" s="207"/>
      <c r="K213" s="207"/>
    </row>
    <row r="214" spans="9:11" x14ac:dyDescent="0.3">
      <c r="I214" s="207"/>
      <c r="K214" s="207"/>
    </row>
    <row r="215" spans="9:11" x14ac:dyDescent="0.3">
      <c r="I215" s="207"/>
      <c r="K215" s="207"/>
    </row>
    <row r="216" spans="9:11" x14ac:dyDescent="0.3">
      <c r="I216" s="207"/>
      <c r="K216" s="207"/>
    </row>
    <row r="217" spans="9:11" x14ac:dyDescent="0.3">
      <c r="I217" s="207"/>
      <c r="K217" s="207"/>
    </row>
    <row r="218" spans="9:11" x14ac:dyDescent="0.3">
      <c r="I218" s="207"/>
      <c r="K218" s="207"/>
    </row>
    <row r="219" spans="9:11" x14ac:dyDescent="0.3">
      <c r="I219" s="207"/>
      <c r="K219" s="207"/>
    </row>
    <row r="220" spans="9:11" x14ac:dyDescent="0.3">
      <c r="I220" s="207"/>
      <c r="K220" s="207"/>
    </row>
    <row r="221" spans="9:11" x14ac:dyDescent="0.3">
      <c r="I221" s="207"/>
      <c r="K221" s="207"/>
    </row>
    <row r="222" spans="9:11" x14ac:dyDescent="0.3">
      <c r="I222" s="207"/>
      <c r="K222" s="207"/>
    </row>
    <row r="223" spans="9:11" x14ac:dyDescent="0.3">
      <c r="I223" s="207"/>
      <c r="K223" s="207"/>
    </row>
    <row r="224" spans="9:11" x14ac:dyDescent="0.3">
      <c r="I224" s="207"/>
      <c r="K224" s="207"/>
    </row>
    <row r="225" spans="9:11" x14ac:dyDescent="0.3">
      <c r="I225" s="207"/>
      <c r="K225" s="207"/>
    </row>
    <row r="226" spans="9:11" x14ac:dyDescent="0.3">
      <c r="I226" s="207"/>
      <c r="K226" s="207"/>
    </row>
    <row r="227" spans="9:11" x14ac:dyDescent="0.3">
      <c r="I227" s="207"/>
    </row>
    <row r="228" spans="9:11" x14ac:dyDescent="0.3">
      <c r="I228" s="207"/>
    </row>
    <row r="229" spans="9:11" x14ac:dyDescent="0.3">
      <c r="I229" s="207"/>
    </row>
    <row r="230" spans="9:11" x14ac:dyDescent="0.3">
      <c r="I230" s="207"/>
    </row>
    <row r="231" spans="9:11" x14ac:dyDescent="0.3">
      <c r="I231" s="207"/>
    </row>
  </sheetData>
  <phoneticPr fontId="7" type="noConversion"/>
  <pageMargins left="0.7" right="0.7" top="0.75" bottom="0.75" header="0.3" footer="0.3"/>
  <pageSetup scale="59" fitToWidth="2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CB4F19-4846-4C3A-8D98-1CAA18846FDE}">
  <dimension ref="A1:R15"/>
  <sheetViews>
    <sheetView workbookViewId="0">
      <selection activeCell="C16" sqref="C16"/>
    </sheetView>
  </sheetViews>
  <sheetFormatPr defaultRowHeight="14.4" x14ac:dyDescent="0.3"/>
  <cols>
    <col min="1" max="1" width="10.77734375" style="26" customWidth="1"/>
    <col min="2" max="2" width="7.21875" style="26" customWidth="1"/>
    <col min="3" max="3" width="28.44140625" customWidth="1"/>
    <col min="4" max="4" width="26" customWidth="1"/>
    <col min="5" max="19" width="13" customWidth="1"/>
  </cols>
  <sheetData>
    <row r="1" spans="1:18" x14ac:dyDescent="0.3">
      <c r="B1" s="219" t="s">
        <v>249</v>
      </c>
      <c r="C1" s="219" t="s">
        <v>250</v>
      </c>
      <c r="D1" s="218"/>
      <c r="E1" s="218"/>
      <c r="F1" s="218"/>
      <c r="G1" s="218"/>
      <c r="H1" s="218"/>
      <c r="I1" s="218"/>
      <c r="J1" s="218"/>
      <c r="K1" s="218"/>
      <c r="L1" s="218"/>
      <c r="M1" s="218"/>
      <c r="N1" s="218"/>
      <c r="O1" s="218"/>
      <c r="P1" s="218"/>
      <c r="Q1" s="218"/>
      <c r="R1" s="218"/>
    </row>
    <row r="2" spans="1:18" x14ac:dyDescent="0.3">
      <c r="A2" s="29">
        <f>'Data Input'!A139</f>
        <v>45146</v>
      </c>
      <c r="B2" s="26">
        <v>2</v>
      </c>
      <c r="C2" t="s">
        <v>251</v>
      </c>
      <c r="D2" t="s">
        <v>258</v>
      </c>
    </row>
    <row r="3" spans="1:18" x14ac:dyDescent="0.3">
      <c r="A3" s="29"/>
      <c r="B3" s="26">
        <v>2</v>
      </c>
      <c r="C3" t="s">
        <v>255</v>
      </c>
    </row>
    <row r="4" spans="1:18" x14ac:dyDescent="0.3">
      <c r="B4" s="26">
        <v>3</v>
      </c>
      <c r="C4" t="s">
        <v>252</v>
      </c>
      <c r="D4" t="s">
        <v>258</v>
      </c>
    </row>
    <row r="5" spans="1:18" x14ac:dyDescent="0.3">
      <c r="B5" s="26">
        <v>3</v>
      </c>
      <c r="C5" t="s">
        <v>255</v>
      </c>
    </row>
    <row r="6" spans="1:18" x14ac:dyDescent="0.3">
      <c r="B6" s="26">
        <v>7</v>
      </c>
      <c r="C6" t="s">
        <v>252</v>
      </c>
      <c r="D6" t="s">
        <v>258</v>
      </c>
    </row>
    <row r="7" spans="1:18" x14ac:dyDescent="0.3">
      <c r="B7" s="26">
        <v>8</v>
      </c>
      <c r="C7" t="s">
        <v>254</v>
      </c>
    </row>
    <row r="8" spans="1:18" x14ac:dyDescent="0.3">
      <c r="B8" s="26">
        <v>16</v>
      </c>
      <c r="C8" t="s">
        <v>252</v>
      </c>
      <c r="D8" t="s">
        <v>258</v>
      </c>
    </row>
    <row r="9" spans="1:18" x14ac:dyDescent="0.3">
      <c r="B9" s="26" t="s">
        <v>253</v>
      </c>
      <c r="C9" t="s">
        <v>254</v>
      </c>
    </row>
    <row r="10" spans="1:18" x14ac:dyDescent="0.3">
      <c r="B10" s="26" t="s">
        <v>256</v>
      </c>
      <c r="C10" t="s">
        <v>257</v>
      </c>
    </row>
    <row r="11" spans="1:18" x14ac:dyDescent="0.3">
      <c r="A11" s="29">
        <v>45167</v>
      </c>
      <c r="B11" s="26" t="s">
        <v>256</v>
      </c>
      <c r="C11" t="s">
        <v>259</v>
      </c>
    </row>
    <row r="12" spans="1:18" x14ac:dyDescent="0.3">
      <c r="B12" s="26">
        <v>7</v>
      </c>
      <c r="C12" t="s">
        <v>260</v>
      </c>
    </row>
    <row r="13" spans="1:18" x14ac:dyDescent="0.3">
      <c r="B13" s="26">
        <v>2</v>
      </c>
      <c r="D13" t="s">
        <v>261</v>
      </c>
    </row>
    <row r="14" spans="1:18" x14ac:dyDescent="0.3">
      <c r="A14" s="29">
        <v>45413</v>
      </c>
      <c r="B14" s="26">
        <v>12</v>
      </c>
      <c r="C14" t="s">
        <v>294</v>
      </c>
    </row>
    <row r="15" spans="1:18" x14ac:dyDescent="0.3">
      <c r="A15" s="29">
        <v>45412</v>
      </c>
      <c r="C15" t="s">
        <v>295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AC8139-73A8-4443-9DD4-F63CFCB9A8C1}">
  <dimension ref="A1:Z32"/>
  <sheetViews>
    <sheetView zoomScale="70" zoomScaleNormal="70" workbookViewId="0">
      <pane xSplit="11" ySplit="13" topLeftCell="N35" activePane="bottomRight" state="frozen"/>
      <selection pane="topRight" activeCell="J1" sqref="J1"/>
      <selection pane="bottomLeft" activeCell="A14" sqref="A14"/>
      <selection pane="bottomRight" activeCell="Y36" sqref="Y36"/>
    </sheetView>
  </sheetViews>
  <sheetFormatPr defaultRowHeight="14.4" x14ac:dyDescent="0.3"/>
  <cols>
    <col min="1" max="1" width="11.21875" customWidth="1"/>
    <col min="2" max="22" width="8.77734375" style="26"/>
  </cols>
  <sheetData>
    <row r="1" spans="1:26" s="231" customFormat="1" ht="10.199999999999999" x14ac:dyDescent="0.2">
      <c r="A1" s="145"/>
      <c r="B1" s="146"/>
      <c r="C1" s="146"/>
      <c r="D1" s="146"/>
      <c r="E1" s="230"/>
      <c r="F1" s="230"/>
      <c r="G1" s="230"/>
      <c r="H1" s="146" t="s">
        <v>129</v>
      </c>
      <c r="I1" s="146"/>
      <c r="J1" s="146"/>
      <c r="K1" s="146"/>
      <c r="L1" s="146"/>
      <c r="M1" s="146"/>
      <c r="N1" s="146"/>
      <c r="O1" s="146"/>
      <c r="P1" s="146"/>
      <c r="Q1" s="146"/>
      <c r="R1" s="146"/>
      <c r="S1" s="146"/>
      <c r="T1" s="146"/>
      <c r="U1" s="146"/>
      <c r="V1" s="146"/>
    </row>
    <row r="2" spans="1:26" s="147" customFormat="1" ht="13.8" x14ac:dyDescent="0.3">
      <c r="A2" s="148"/>
      <c r="B2" s="149" t="s">
        <v>65</v>
      </c>
      <c r="C2" s="149" t="s">
        <v>76</v>
      </c>
      <c r="D2" s="149" t="s">
        <v>188</v>
      </c>
      <c r="E2" s="149" t="s">
        <v>73</v>
      </c>
      <c r="F2" s="149"/>
      <c r="G2" s="149" t="s">
        <v>232</v>
      </c>
      <c r="H2" s="149" t="s">
        <v>66</v>
      </c>
      <c r="I2" s="149" t="s">
        <v>124</v>
      </c>
      <c r="J2" s="149" t="s">
        <v>282</v>
      </c>
      <c r="K2" s="149" t="s">
        <v>239</v>
      </c>
      <c r="L2" s="149" t="s">
        <v>67</v>
      </c>
      <c r="M2" s="149" t="s">
        <v>68</v>
      </c>
      <c r="N2" s="149" t="s">
        <v>69</v>
      </c>
      <c r="O2" s="149" t="s">
        <v>75</v>
      </c>
      <c r="P2" s="149" t="s">
        <v>71</v>
      </c>
      <c r="Q2" s="149" t="s">
        <v>72</v>
      </c>
      <c r="R2" s="149"/>
      <c r="S2" s="149"/>
      <c r="T2" s="149"/>
      <c r="U2" s="149" t="s">
        <v>74</v>
      </c>
      <c r="V2" s="149" t="s">
        <v>70</v>
      </c>
      <c r="W2" s="274" t="s">
        <v>285</v>
      </c>
      <c r="X2" s="274" t="s">
        <v>286</v>
      </c>
    </row>
    <row r="3" spans="1:26" s="147" customFormat="1" ht="13.8" x14ac:dyDescent="0.3">
      <c r="A3" s="239"/>
      <c r="B3" s="233">
        <v>1</v>
      </c>
      <c r="C3" s="232">
        <v>2</v>
      </c>
      <c r="D3" s="232">
        <v>3</v>
      </c>
      <c r="E3" s="232">
        <v>4</v>
      </c>
      <c r="F3" s="232">
        <v>5</v>
      </c>
      <c r="G3" s="150">
        <v>6</v>
      </c>
      <c r="H3" s="233">
        <v>7</v>
      </c>
      <c r="I3" s="232">
        <v>8</v>
      </c>
      <c r="J3" s="232">
        <v>9</v>
      </c>
      <c r="K3" s="150">
        <v>10</v>
      </c>
      <c r="L3" s="232">
        <v>11</v>
      </c>
      <c r="M3" s="233">
        <v>12</v>
      </c>
      <c r="N3" s="150">
        <v>13</v>
      </c>
      <c r="O3" s="242">
        <v>15</v>
      </c>
      <c r="P3" s="232">
        <v>16</v>
      </c>
      <c r="Q3" s="233">
        <v>17</v>
      </c>
      <c r="R3" s="232">
        <v>18</v>
      </c>
      <c r="S3" s="233">
        <v>19</v>
      </c>
      <c r="T3" s="232">
        <v>20</v>
      </c>
      <c r="U3" s="242" t="s">
        <v>262</v>
      </c>
      <c r="V3" s="232">
        <v>22</v>
      </c>
      <c r="W3" s="28">
        <v>23</v>
      </c>
      <c r="X3" s="28">
        <v>24</v>
      </c>
    </row>
    <row r="4" spans="1:26" s="147" customFormat="1" ht="13.8" x14ac:dyDescent="0.3">
      <c r="A4" s="148" t="s">
        <v>268</v>
      </c>
      <c r="B4" s="243"/>
      <c r="C4" s="240">
        <v>162.66</v>
      </c>
      <c r="D4" s="240">
        <v>160</v>
      </c>
      <c r="E4" s="240"/>
      <c r="F4" s="240"/>
      <c r="G4" s="240"/>
      <c r="H4" s="241">
        <v>153</v>
      </c>
      <c r="I4" s="240"/>
      <c r="J4" s="240"/>
      <c r="K4" s="240">
        <v>130</v>
      </c>
      <c r="L4" s="240"/>
      <c r="M4" s="241">
        <v>144</v>
      </c>
      <c r="N4" s="240"/>
      <c r="O4" s="241"/>
      <c r="P4" s="240"/>
      <c r="Q4" s="241">
        <v>15</v>
      </c>
      <c r="R4" s="241"/>
      <c r="S4" s="241"/>
      <c r="T4" s="241"/>
      <c r="U4" s="241"/>
      <c r="V4" s="240"/>
      <c r="W4" s="273"/>
      <c r="X4" s="273"/>
      <c r="Y4" s="147">
        <v>108838.42857142858</v>
      </c>
      <c r="Z4" s="147">
        <v>70757.142857142855</v>
      </c>
    </row>
    <row r="5" spans="1:26" s="147" customFormat="1" ht="13.8" x14ac:dyDescent="0.3">
      <c r="A5" s="148" t="s">
        <v>57</v>
      </c>
      <c r="B5" s="244">
        <v>297</v>
      </c>
      <c r="C5" s="150">
        <v>171.2</v>
      </c>
      <c r="D5" s="150"/>
      <c r="E5" s="150"/>
      <c r="F5" s="150"/>
      <c r="G5" s="150"/>
      <c r="H5" s="242"/>
      <c r="I5" s="150"/>
      <c r="J5" s="150" t="s">
        <v>288</v>
      </c>
      <c r="K5" s="150"/>
      <c r="L5" s="150"/>
      <c r="M5" s="242"/>
      <c r="N5" s="150"/>
      <c r="O5" s="242"/>
      <c r="P5" s="150"/>
      <c r="Q5" s="242" t="s">
        <v>287</v>
      </c>
      <c r="R5" s="242" t="s">
        <v>287</v>
      </c>
      <c r="S5" s="242" t="s">
        <v>290</v>
      </c>
      <c r="T5" s="242" t="s">
        <v>96</v>
      </c>
      <c r="U5" s="242"/>
      <c r="V5" s="150"/>
      <c r="W5" s="273">
        <v>201</v>
      </c>
      <c r="X5" s="147">
        <v>170</v>
      </c>
    </row>
    <row r="6" spans="1:26" s="147" customFormat="1" x14ac:dyDescent="0.3">
      <c r="A6" s="148" t="s">
        <v>269</v>
      </c>
      <c r="B6" s="210"/>
      <c r="C6" s="210"/>
      <c r="D6" s="210"/>
      <c r="E6" s="210"/>
      <c r="F6" s="210"/>
      <c r="G6" s="210"/>
      <c r="H6" s="210" t="s">
        <v>270</v>
      </c>
      <c r="I6" s="210"/>
      <c r="J6" s="210"/>
      <c r="K6" s="210"/>
      <c r="L6" s="210"/>
      <c r="M6" s="210"/>
      <c r="N6" s="210"/>
      <c r="O6" s="210"/>
      <c r="P6" s="210"/>
      <c r="Q6" s="210"/>
      <c r="R6" s="210"/>
      <c r="S6" s="210" t="s">
        <v>289</v>
      </c>
      <c r="T6" s="210"/>
      <c r="U6" s="210"/>
      <c r="V6" s="210"/>
      <c r="W6" s="147">
        <v>187.5</v>
      </c>
      <c r="X6" s="273">
        <v>170.5</v>
      </c>
    </row>
    <row r="7" spans="1:26" s="147" customFormat="1" x14ac:dyDescent="0.3">
      <c r="A7" s="148" t="s">
        <v>271</v>
      </c>
      <c r="B7" s="210">
        <v>360</v>
      </c>
      <c r="C7" s="210">
        <v>180</v>
      </c>
      <c r="D7" s="210">
        <v>230</v>
      </c>
      <c r="E7" s="210"/>
      <c r="F7" s="210">
        <v>170</v>
      </c>
      <c r="G7" s="210">
        <v>390</v>
      </c>
      <c r="H7" s="210">
        <v>290</v>
      </c>
      <c r="I7" s="210">
        <v>310</v>
      </c>
      <c r="J7" s="210"/>
      <c r="K7" s="210">
        <v>210</v>
      </c>
      <c r="L7" s="210">
        <v>280</v>
      </c>
      <c r="M7" s="210">
        <v>340</v>
      </c>
      <c r="N7" s="210">
        <v>340</v>
      </c>
      <c r="O7" s="210">
        <v>360</v>
      </c>
      <c r="P7" s="210">
        <v>330</v>
      </c>
      <c r="Q7" s="210">
        <v>330</v>
      </c>
      <c r="R7" s="210"/>
      <c r="S7" s="210"/>
      <c r="T7" s="210"/>
      <c r="U7" s="210">
        <v>340</v>
      </c>
      <c r="V7" s="210">
        <v>414</v>
      </c>
      <c r="W7">
        <v>140</v>
      </c>
      <c r="X7">
        <v>300</v>
      </c>
    </row>
    <row r="8" spans="1:26" s="221" customFormat="1" x14ac:dyDescent="0.3">
      <c r="A8" s="220">
        <v>44944</v>
      </c>
      <c r="B8" s="234">
        <v>128</v>
      </c>
      <c r="C8" s="234">
        <v>139</v>
      </c>
      <c r="D8" s="234">
        <v>74</v>
      </c>
      <c r="E8" s="234">
        <v>101</v>
      </c>
      <c r="F8" s="234"/>
      <c r="G8" s="234">
        <v>117</v>
      </c>
      <c r="H8" s="234"/>
      <c r="I8" s="234">
        <v>134</v>
      </c>
      <c r="J8" s="234"/>
      <c r="K8" s="234"/>
      <c r="L8" s="234">
        <v>151.6</v>
      </c>
      <c r="M8" s="234">
        <v>130</v>
      </c>
      <c r="N8" s="234">
        <v>198</v>
      </c>
      <c r="O8" s="234">
        <v>69.400000000000006</v>
      </c>
      <c r="P8" s="234">
        <v>61</v>
      </c>
      <c r="Q8" s="234">
        <v>167</v>
      </c>
      <c r="R8" s="234"/>
      <c r="S8" s="234"/>
      <c r="T8" s="234"/>
      <c r="U8" s="234">
        <v>127</v>
      </c>
      <c r="V8" s="234">
        <v>81</v>
      </c>
      <c r="Y8" s="221" t="s">
        <v>233</v>
      </c>
    </row>
    <row r="9" spans="1:26" s="229" customFormat="1" x14ac:dyDescent="0.3">
      <c r="A9" s="227">
        <v>44946</v>
      </c>
      <c r="B9" s="228">
        <v>100</v>
      </c>
      <c r="C9" s="228">
        <v>141</v>
      </c>
      <c r="D9" s="228">
        <v>64</v>
      </c>
      <c r="E9" s="228">
        <v>101</v>
      </c>
      <c r="F9" s="228"/>
      <c r="G9" s="228">
        <v>97</v>
      </c>
      <c r="H9" s="228"/>
      <c r="I9" s="228">
        <v>132</v>
      </c>
      <c r="J9" s="228"/>
      <c r="K9" s="228"/>
      <c r="L9" s="228">
        <v>141</v>
      </c>
      <c r="M9" s="228">
        <v>90</v>
      </c>
      <c r="N9" s="228">
        <v>75</v>
      </c>
      <c r="O9" s="228">
        <v>61</v>
      </c>
      <c r="P9" s="228">
        <v>36</v>
      </c>
      <c r="Q9" s="228">
        <v>165</v>
      </c>
      <c r="R9" s="228"/>
      <c r="S9" s="228"/>
      <c r="T9" s="228"/>
      <c r="U9" s="228">
        <v>124</v>
      </c>
      <c r="V9" s="228">
        <v>78</v>
      </c>
      <c r="Y9" s="229" t="s">
        <v>234</v>
      </c>
    </row>
    <row r="10" spans="1:26" s="223" customFormat="1" x14ac:dyDescent="0.3">
      <c r="A10" s="224">
        <v>45056</v>
      </c>
      <c r="B10" s="225">
        <v>115</v>
      </c>
      <c r="C10" s="225">
        <v>164</v>
      </c>
      <c r="D10" s="225">
        <v>130</v>
      </c>
      <c r="E10" s="221"/>
      <c r="F10" s="221"/>
      <c r="G10" s="221"/>
      <c r="H10" s="225">
        <v>135</v>
      </c>
      <c r="I10" s="225">
        <v>120</v>
      </c>
      <c r="J10" s="225"/>
      <c r="K10" s="225"/>
      <c r="L10" s="225">
        <v>122</v>
      </c>
      <c r="M10" s="225">
        <v>92</v>
      </c>
      <c r="N10" s="225">
        <v>231</v>
      </c>
      <c r="O10" s="225">
        <v>109</v>
      </c>
      <c r="P10" s="225">
        <v>32</v>
      </c>
      <c r="Q10" s="225">
        <v>148</v>
      </c>
      <c r="R10" s="225"/>
      <c r="S10" s="225"/>
      <c r="T10" s="225"/>
      <c r="U10" s="225">
        <v>125</v>
      </c>
      <c r="V10" s="225">
        <v>80</v>
      </c>
      <c r="Y10" s="226" t="s">
        <v>238</v>
      </c>
    </row>
    <row r="11" spans="1:26" s="229" customFormat="1" x14ac:dyDescent="0.3">
      <c r="A11" s="227">
        <v>45057</v>
      </c>
      <c r="B11" s="228">
        <v>110</v>
      </c>
      <c r="C11" s="228">
        <v>162</v>
      </c>
      <c r="D11" s="228">
        <v>129</v>
      </c>
      <c r="E11" s="228"/>
      <c r="F11" s="228"/>
      <c r="G11" s="228"/>
      <c r="H11" s="228">
        <v>134</v>
      </c>
      <c r="I11" s="228">
        <v>118</v>
      </c>
      <c r="J11" s="228"/>
      <c r="K11" s="228"/>
      <c r="L11" s="228">
        <v>120</v>
      </c>
      <c r="M11" s="228">
        <v>88</v>
      </c>
      <c r="N11" s="228">
        <v>67</v>
      </c>
      <c r="O11" s="228">
        <v>60</v>
      </c>
      <c r="P11" s="228">
        <v>31</v>
      </c>
      <c r="Q11" s="228">
        <v>147</v>
      </c>
      <c r="R11" s="228"/>
      <c r="S11" s="228"/>
      <c r="T11" s="228"/>
      <c r="U11" s="228">
        <v>125</v>
      </c>
      <c r="V11" s="228">
        <v>80</v>
      </c>
      <c r="Y11" s="229" t="s">
        <v>183</v>
      </c>
    </row>
    <row r="12" spans="1:26" s="223" customFormat="1" x14ac:dyDescent="0.3">
      <c r="A12" s="222">
        <v>45058</v>
      </c>
      <c r="B12" s="221"/>
      <c r="C12" s="221"/>
      <c r="D12" s="221"/>
      <c r="E12" s="221">
        <v>136.5</v>
      </c>
      <c r="F12" s="221"/>
      <c r="G12" s="221"/>
      <c r="H12" s="221"/>
      <c r="I12" s="221"/>
      <c r="J12" s="221"/>
      <c r="K12" s="221">
        <v>138</v>
      </c>
      <c r="L12" s="221"/>
      <c r="M12" s="221"/>
      <c r="N12" s="221"/>
      <c r="O12" s="221"/>
      <c r="P12" s="221"/>
      <c r="Q12" s="221"/>
      <c r="R12" s="221"/>
      <c r="S12" s="221"/>
      <c r="T12" s="221"/>
      <c r="U12" s="221"/>
      <c r="V12" s="221"/>
      <c r="Y12" s="223" t="s">
        <v>240</v>
      </c>
    </row>
    <row r="13" spans="1:26" s="229" customFormat="1" x14ac:dyDescent="0.3">
      <c r="A13" s="227">
        <v>45059</v>
      </c>
      <c r="B13" s="228"/>
      <c r="C13" s="228"/>
      <c r="D13" s="228"/>
      <c r="E13" s="228"/>
      <c r="F13" s="228"/>
      <c r="G13" s="228">
        <v>99</v>
      </c>
      <c r="H13" s="228"/>
      <c r="I13" s="228"/>
      <c r="J13" s="228"/>
      <c r="K13" s="228"/>
      <c r="L13" s="228"/>
      <c r="M13" s="228"/>
      <c r="N13" s="228"/>
      <c r="O13" s="228"/>
      <c r="P13" s="228"/>
      <c r="Q13" s="228"/>
      <c r="R13" s="228"/>
      <c r="S13" s="228"/>
      <c r="T13" s="228"/>
      <c r="U13" s="228"/>
      <c r="V13" s="228"/>
      <c r="Y13" s="229" t="s">
        <v>210</v>
      </c>
    </row>
    <row r="14" spans="1:26" s="223" customFormat="1" x14ac:dyDescent="0.3">
      <c r="A14" s="222">
        <v>45126</v>
      </c>
      <c r="B14" s="221">
        <v>110</v>
      </c>
      <c r="C14" s="221"/>
      <c r="D14" s="221"/>
      <c r="E14" s="221"/>
      <c r="F14" s="221"/>
      <c r="G14" s="221"/>
      <c r="H14" s="221"/>
      <c r="I14" s="221"/>
      <c r="J14" s="221"/>
      <c r="K14" s="221"/>
      <c r="L14" s="221"/>
      <c r="M14" s="221"/>
      <c r="N14" s="221"/>
      <c r="O14" s="221"/>
      <c r="P14" s="221"/>
      <c r="Q14" s="221"/>
      <c r="R14" s="221"/>
      <c r="S14" s="221"/>
      <c r="T14" s="221"/>
      <c r="U14" s="221"/>
      <c r="V14" s="221"/>
      <c r="Y14" s="223" t="s">
        <v>240</v>
      </c>
    </row>
    <row r="15" spans="1:26" s="229" customFormat="1" x14ac:dyDescent="0.3">
      <c r="A15" s="227">
        <v>45153</v>
      </c>
      <c r="B15" s="228"/>
      <c r="C15" s="228">
        <v>150</v>
      </c>
      <c r="D15" s="228"/>
      <c r="E15" s="228"/>
      <c r="F15" s="228"/>
      <c r="G15" s="228"/>
      <c r="H15" s="228">
        <v>123</v>
      </c>
      <c r="I15" s="228"/>
      <c r="J15" s="228"/>
      <c r="K15" s="228"/>
      <c r="L15" s="228"/>
      <c r="M15" s="228"/>
      <c r="N15" s="228"/>
      <c r="O15" s="228"/>
      <c r="P15" s="228"/>
      <c r="Q15" s="228"/>
      <c r="R15" s="228"/>
      <c r="S15" s="228"/>
      <c r="T15" s="228"/>
      <c r="U15" s="228"/>
      <c r="V15" s="228"/>
      <c r="Y15" s="229" t="s">
        <v>210</v>
      </c>
    </row>
    <row r="16" spans="1:26" s="229" customFormat="1" x14ac:dyDescent="0.3">
      <c r="A16" s="227">
        <v>45154</v>
      </c>
      <c r="B16" s="228"/>
      <c r="C16" s="228"/>
      <c r="D16" s="228">
        <v>126</v>
      </c>
      <c r="E16" s="228"/>
      <c r="F16" s="228"/>
      <c r="G16" s="228"/>
      <c r="H16" s="228"/>
      <c r="I16" s="228"/>
      <c r="J16" s="228"/>
      <c r="K16" s="228"/>
      <c r="L16" s="228"/>
      <c r="M16" s="228"/>
      <c r="N16" s="228"/>
      <c r="O16" s="228"/>
      <c r="P16" s="228">
        <v>25</v>
      </c>
      <c r="Q16" s="228"/>
      <c r="R16" s="228"/>
      <c r="S16" s="228"/>
      <c r="T16" s="228"/>
      <c r="U16" s="228"/>
      <c r="V16" s="228"/>
      <c r="Y16" s="229" t="s">
        <v>210</v>
      </c>
    </row>
    <row r="17" spans="1:26" s="223" customFormat="1" x14ac:dyDescent="0.3">
      <c r="A17" s="222">
        <v>45155</v>
      </c>
      <c r="B17" s="221"/>
      <c r="C17" s="221">
        <v>167</v>
      </c>
      <c r="D17" s="221">
        <v>146.5</v>
      </c>
      <c r="E17" s="221"/>
      <c r="F17" s="221"/>
      <c r="G17" s="221"/>
      <c r="H17" s="221">
        <v>146</v>
      </c>
      <c r="I17" s="221"/>
      <c r="J17" s="221"/>
      <c r="K17" s="221"/>
      <c r="L17" s="221"/>
      <c r="M17" s="221"/>
      <c r="N17" s="221"/>
      <c r="O17" s="221"/>
      <c r="P17" s="221">
        <v>26</v>
      </c>
      <c r="Q17" s="221"/>
      <c r="R17" s="221"/>
      <c r="S17" s="221"/>
      <c r="T17" s="221"/>
      <c r="U17" s="221"/>
      <c r="V17" s="221"/>
      <c r="Y17" s="223" t="s">
        <v>240</v>
      </c>
    </row>
    <row r="18" spans="1:26" x14ac:dyDescent="0.3">
      <c r="A18" s="161">
        <v>45174</v>
      </c>
      <c r="H18" s="26">
        <v>130</v>
      </c>
      <c r="L18" s="26">
        <v>77</v>
      </c>
      <c r="Y18" s="229"/>
    </row>
    <row r="19" spans="1:26" x14ac:dyDescent="0.3">
      <c r="A19" s="161">
        <v>45186</v>
      </c>
      <c r="E19" s="249"/>
      <c r="F19" s="249"/>
      <c r="G19" s="249"/>
      <c r="H19" s="249">
        <v>124.3</v>
      </c>
      <c r="I19" s="249"/>
      <c r="J19" s="249"/>
      <c r="K19" s="249"/>
      <c r="L19" s="249"/>
      <c r="M19" s="249"/>
      <c r="N19" s="249"/>
      <c r="O19" s="249"/>
      <c r="P19" s="249">
        <v>28.5</v>
      </c>
      <c r="Y19" s="248" t="s">
        <v>210</v>
      </c>
    </row>
    <row r="20" spans="1:26" x14ac:dyDescent="0.3">
      <c r="A20" s="161">
        <v>45191</v>
      </c>
      <c r="B20" s="245"/>
      <c r="C20" s="245"/>
      <c r="D20" s="245"/>
      <c r="E20" s="245"/>
      <c r="F20" s="245"/>
      <c r="G20" s="245"/>
      <c r="H20" s="245">
        <v>158</v>
      </c>
      <c r="I20" s="245"/>
      <c r="J20" s="245"/>
      <c r="K20" s="245"/>
      <c r="L20" s="245"/>
      <c r="M20" s="245"/>
      <c r="N20" s="245"/>
      <c r="O20" s="245"/>
      <c r="P20" s="245">
        <v>32.1</v>
      </c>
      <c r="Q20" s="245"/>
      <c r="R20" s="245"/>
      <c r="S20" s="245"/>
      <c r="T20" s="245"/>
      <c r="U20" s="245"/>
      <c r="V20" s="245"/>
      <c r="Y20" s="246" t="s">
        <v>240</v>
      </c>
    </row>
    <row r="21" spans="1:26" x14ac:dyDescent="0.3">
      <c r="A21" s="161">
        <v>45191</v>
      </c>
      <c r="B21" s="249"/>
      <c r="C21" s="249"/>
      <c r="D21" s="249"/>
      <c r="E21" s="249"/>
      <c r="F21" s="249"/>
      <c r="G21" s="249"/>
      <c r="H21" s="249"/>
      <c r="I21" s="249"/>
      <c r="J21" s="249"/>
      <c r="K21" s="249"/>
      <c r="L21" s="249">
        <v>87.5</v>
      </c>
      <c r="M21" s="249"/>
      <c r="N21" s="249"/>
      <c r="O21" s="249"/>
      <c r="P21" s="249"/>
      <c r="Q21" s="249"/>
      <c r="R21" s="249"/>
      <c r="S21" s="249"/>
      <c r="T21" s="249"/>
      <c r="U21" s="249"/>
      <c r="V21" s="249"/>
      <c r="Y21" s="248" t="s">
        <v>210</v>
      </c>
    </row>
    <row r="22" spans="1:26" x14ac:dyDescent="0.3">
      <c r="A22" s="161">
        <v>45202</v>
      </c>
      <c r="B22" s="249">
        <v>95</v>
      </c>
      <c r="C22" s="249">
        <v>160</v>
      </c>
      <c r="D22" s="249">
        <v>118</v>
      </c>
      <c r="E22" s="249">
        <v>131</v>
      </c>
      <c r="F22" s="249"/>
      <c r="G22" s="249"/>
      <c r="H22" s="249">
        <v>139</v>
      </c>
      <c r="I22" s="249">
        <v>146</v>
      </c>
      <c r="J22" s="249"/>
      <c r="K22" s="249">
        <v>117.25</v>
      </c>
      <c r="L22" s="249">
        <v>91</v>
      </c>
      <c r="M22" s="249">
        <v>76</v>
      </c>
      <c r="N22" s="249">
        <v>65</v>
      </c>
      <c r="O22" s="249"/>
      <c r="P22" s="249">
        <v>38</v>
      </c>
      <c r="Q22" s="249">
        <v>154</v>
      </c>
      <c r="R22" s="249"/>
      <c r="S22" s="249"/>
      <c r="T22" s="249"/>
      <c r="U22" s="249"/>
      <c r="V22" s="249"/>
      <c r="Y22" s="248" t="s">
        <v>266</v>
      </c>
    </row>
    <row r="23" spans="1:26" x14ac:dyDescent="0.3">
      <c r="A23" s="161">
        <v>45203</v>
      </c>
      <c r="B23" s="245"/>
      <c r="C23" s="245"/>
      <c r="D23" s="245"/>
      <c r="E23" s="245"/>
      <c r="F23" s="245"/>
      <c r="G23" s="245"/>
      <c r="H23" s="245"/>
      <c r="I23" s="245">
        <v>103</v>
      </c>
      <c r="J23" s="245"/>
      <c r="K23" s="245"/>
      <c r="L23" s="245"/>
      <c r="M23" s="245"/>
      <c r="N23" s="245">
        <v>115</v>
      </c>
      <c r="O23" s="245"/>
      <c r="P23" s="245">
        <v>30</v>
      </c>
      <c r="Q23" s="245"/>
      <c r="R23" s="245"/>
      <c r="S23" s="245"/>
      <c r="T23" s="245"/>
      <c r="U23" s="245"/>
      <c r="V23" s="245"/>
      <c r="Y23" s="246" t="s">
        <v>267</v>
      </c>
      <c r="Z23" s="247"/>
    </row>
    <row r="24" spans="1:26" x14ac:dyDescent="0.3">
      <c r="A24" s="161">
        <v>45211</v>
      </c>
      <c r="B24" s="245">
        <v>87</v>
      </c>
      <c r="C24" s="245">
        <v>151</v>
      </c>
      <c r="D24" s="245">
        <v>101</v>
      </c>
      <c r="E24" s="245">
        <v>106</v>
      </c>
      <c r="F24" s="245"/>
      <c r="G24" s="245">
        <v>86</v>
      </c>
      <c r="H24" s="245">
        <v>163</v>
      </c>
      <c r="I24" s="245">
        <v>154</v>
      </c>
      <c r="J24" s="245"/>
      <c r="K24" s="245">
        <v>117.25</v>
      </c>
      <c r="L24" s="245">
        <v>104</v>
      </c>
      <c r="M24" s="245">
        <v>61</v>
      </c>
      <c r="N24" s="245">
        <v>231</v>
      </c>
      <c r="O24" s="245">
        <v>63</v>
      </c>
      <c r="P24" s="245">
        <v>36</v>
      </c>
      <c r="Q24" s="245">
        <v>147</v>
      </c>
      <c r="R24" s="245"/>
      <c r="S24" s="245"/>
      <c r="T24" s="245"/>
      <c r="U24" s="245">
        <v>93</v>
      </c>
      <c r="V24" s="245">
        <v>118</v>
      </c>
      <c r="Y24" s="246" t="s">
        <v>267</v>
      </c>
      <c r="Z24" s="247"/>
    </row>
    <row r="25" spans="1:26" x14ac:dyDescent="0.3">
      <c r="A25" s="250">
        <v>45246</v>
      </c>
      <c r="B25" s="249"/>
      <c r="C25" s="249"/>
      <c r="D25" s="249"/>
      <c r="E25" s="249"/>
      <c r="F25" s="249"/>
      <c r="G25" s="249" t="s">
        <v>272</v>
      </c>
      <c r="H25" s="249"/>
      <c r="I25" s="249"/>
      <c r="J25" s="249"/>
      <c r="K25" s="249"/>
      <c r="L25" s="249"/>
      <c r="M25" s="249"/>
      <c r="N25" s="249"/>
      <c r="O25" s="249"/>
      <c r="P25" s="249"/>
      <c r="Q25" s="249"/>
      <c r="R25" s="249"/>
      <c r="S25" s="249"/>
      <c r="T25" s="249"/>
      <c r="U25" s="249"/>
      <c r="V25" s="249"/>
      <c r="Y25" s="248" t="s">
        <v>273</v>
      </c>
      <c r="Z25" s="251"/>
    </row>
    <row r="26" spans="1:26" x14ac:dyDescent="0.3">
      <c r="A26" s="161">
        <v>45248</v>
      </c>
      <c r="C26" s="26">
        <v>144</v>
      </c>
      <c r="M26" s="26">
        <v>98.5</v>
      </c>
      <c r="Y26" s="251" t="s">
        <v>274</v>
      </c>
    </row>
    <row r="27" spans="1:26" x14ac:dyDescent="0.3">
      <c r="A27" s="161">
        <v>45272</v>
      </c>
      <c r="B27" s="26">
        <v>113</v>
      </c>
      <c r="C27" s="26">
        <v>165</v>
      </c>
      <c r="D27" s="249">
        <v>123</v>
      </c>
      <c r="E27" s="26">
        <v>92</v>
      </c>
      <c r="F27" s="26">
        <v>124</v>
      </c>
      <c r="G27" s="26">
        <v>91</v>
      </c>
      <c r="H27" s="26">
        <v>158</v>
      </c>
      <c r="I27" s="26">
        <v>141</v>
      </c>
      <c r="K27" s="26">
        <v>146</v>
      </c>
      <c r="L27" s="26">
        <v>117</v>
      </c>
      <c r="M27" s="26">
        <v>135</v>
      </c>
      <c r="N27" s="249">
        <v>160</v>
      </c>
      <c r="O27" s="26">
        <v>56</v>
      </c>
      <c r="P27" s="26">
        <v>46</v>
      </c>
      <c r="Q27" s="26">
        <v>161</v>
      </c>
      <c r="U27" s="26">
        <v>93</v>
      </c>
      <c r="V27" s="26">
        <v>80</v>
      </c>
      <c r="Y27" t="s">
        <v>240</v>
      </c>
    </row>
    <row r="28" spans="1:26" x14ac:dyDescent="0.3">
      <c r="A28" s="161">
        <v>45313</v>
      </c>
      <c r="J28" s="249" t="s">
        <v>283</v>
      </c>
      <c r="R28" s="249">
        <v>54.3</v>
      </c>
      <c r="S28" s="249">
        <v>53.5</v>
      </c>
      <c r="T28" s="249">
        <v>53.4</v>
      </c>
      <c r="Y28" s="251" t="s">
        <v>210</v>
      </c>
    </row>
    <row r="29" spans="1:26" s="251" customFormat="1" x14ac:dyDescent="0.3">
      <c r="A29" s="250">
        <v>45362</v>
      </c>
      <c r="B29" s="249">
        <v>102</v>
      </c>
      <c r="C29" s="249">
        <v>168</v>
      </c>
      <c r="D29" s="249">
        <v>126</v>
      </c>
      <c r="E29" s="249">
        <v>130</v>
      </c>
      <c r="F29" s="249">
        <v>122</v>
      </c>
      <c r="G29" s="249">
        <v>86</v>
      </c>
      <c r="H29" s="249"/>
      <c r="I29" s="249">
        <v>102</v>
      </c>
      <c r="J29" s="249">
        <v>123</v>
      </c>
      <c r="K29" s="249">
        <v>89</v>
      </c>
      <c r="L29" s="249">
        <v>98</v>
      </c>
      <c r="M29" s="249">
        <v>58</v>
      </c>
      <c r="N29" s="249">
        <v>86</v>
      </c>
      <c r="O29" s="249">
        <v>76</v>
      </c>
      <c r="P29" s="249">
        <v>33</v>
      </c>
      <c r="Q29" s="249"/>
      <c r="R29" s="249">
        <v>55</v>
      </c>
      <c r="S29" s="249">
        <v>56</v>
      </c>
      <c r="T29" s="249">
        <v>53</v>
      </c>
      <c r="U29" s="249">
        <v>98</v>
      </c>
      <c r="V29" s="249">
        <v>101</v>
      </c>
      <c r="W29" s="249">
        <v>91</v>
      </c>
      <c r="X29" s="249">
        <v>87</v>
      </c>
      <c r="Y29" s="251" t="s">
        <v>210</v>
      </c>
    </row>
    <row r="30" spans="1:26" x14ac:dyDescent="0.3">
      <c r="A30" s="272">
        <v>45377</v>
      </c>
      <c r="K30" s="26" t="s">
        <v>284</v>
      </c>
      <c r="Y30" s="247" t="s">
        <v>240</v>
      </c>
    </row>
    <row r="31" spans="1:26" x14ac:dyDescent="0.3">
      <c r="A31" s="250">
        <v>45384</v>
      </c>
      <c r="W31" s="249">
        <v>93</v>
      </c>
      <c r="X31" s="249">
        <v>99.5</v>
      </c>
      <c r="Y31" s="251" t="s">
        <v>210</v>
      </c>
    </row>
    <row r="32" spans="1:26" x14ac:dyDescent="0.3">
      <c r="A32" s="161">
        <v>45451</v>
      </c>
      <c r="B32" s="26">
        <v>91</v>
      </c>
      <c r="C32" s="249">
        <v>100</v>
      </c>
      <c r="D32" s="26">
        <v>160</v>
      </c>
      <c r="E32" s="26">
        <v>105</v>
      </c>
      <c r="F32" s="26">
        <v>114</v>
      </c>
      <c r="G32" s="26">
        <v>96</v>
      </c>
      <c r="H32" s="249">
        <v>104</v>
      </c>
      <c r="I32" s="249">
        <v>110</v>
      </c>
      <c r="J32" s="26">
        <v>159</v>
      </c>
      <c r="K32" s="26">
        <v>111</v>
      </c>
      <c r="L32" s="26">
        <v>111</v>
      </c>
      <c r="M32" s="26">
        <v>69</v>
      </c>
      <c r="N32" s="26">
        <v>75</v>
      </c>
      <c r="O32" s="26">
        <v>89</v>
      </c>
      <c r="P32" s="26">
        <v>44</v>
      </c>
      <c r="Q32" s="26">
        <v>140</v>
      </c>
      <c r="S32" s="26">
        <v>94</v>
      </c>
      <c r="T32" s="26">
        <v>93</v>
      </c>
      <c r="U32" s="286">
        <v>93</v>
      </c>
      <c r="V32" s="26">
        <v>88</v>
      </c>
      <c r="W32" s="249">
        <v>97</v>
      </c>
      <c r="X32" s="26">
        <v>106</v>
      </c>
      <c r="Y32" t="s">
        <v>298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1329D9-FF20-4FF6-8EB3-286A0C952CE5}">
  <dimension ref="A1:M25"/>
  <sheetViews>
    <sheetView topLeftCell="A13" workbookViewId="0">
      <selection activeCell="H27" sqref="G26:H27"/>
    </sheetView>
  </sheetViews>
  <sheetFormatPr defaultColWidth="9.21875" defaultRowHeight="18" x14ac:dyDescent="0.35"/>
  <cols>
    <col min="1" max="1" width="9.5546875" style="282" customWidth="1"/>
    <col min="2" max="2" width="22.5546875" style="328" customWidth="1"/>
    <col min="3" max="3" width="8.21875" style="328" customWidth="1"/>
    <col min="4" max="4" width="10.5546875" style="282" customWidth="1"/>
    <col min="5" max="5" width="11.21875" style="282" customWidth="1"/>
    <col min="6" max="7" width="12.21875" style="282" customWidth="1"/>
    <col min="8" max="8" width="12.5546875" style="329" customWidth="1"/>
    <col min="9" max="9" width="10.44140625" style="329" customWidth="1"/>
    <col min="10" max="16384" width="9.21875" style="329"/>
  </cols>
  <sheetData>
    <row r="1" spans="1:13" s="318" customFormat="1" ht="42" customHeight="1" thickBot="1" x14ac:dyDescent="0.4">
      <c r="A1" s="315" t="s">
        <v>300</v>
      </c>
      <c r="B1" s="315" t="s">
        <v>301</v>
      </c>
      <c r="C1" s="315" t="s">
        <v>302</v>
      </c>
      <c r="D1" s="315" t="s">
        <v>303</v>
      </c>
      <c r="E1" s="315" t="s">
        <v>304</v>
      </c>
      <c r="F1" s="315" t="s">
        <v>305</v>
      </c>
      <c r="G1" s="315" t="s">
        <v>306</v>
      </c>
      <c r="H1" s="316" t="s">
        <v>307</v>
      </c>
      <c r="I1" s="317" t="s">
        <v>308</v>
      </c>
      <c r="J1" s="315" t="s">
        <v>309</v>
      </c>
      <c r="K1" s="315" t="s">
        <v>380</v>
      </c>
    </row>
    <row r="2" spans="1:13" s="324" customFormat="1" ht="19.5" customHeight="1" x14ac:dyDescent="0.3">
      <c r="A2" s="319" t="s">
        <v>107</v>
      </c>
      <c r="B2" s="320" t="s">
        <v>310</v>
      </c>
      <c r="C2" s="320"/>
      <c r="D2" s="319"/>
      <c r="E2" s="321" t="s">
        <v>311</v>
      </c>
      <c r="F2" s="319">
        <v>113</v>
      </c>
      <c r="G2" s="319">
        <v>102</v>
      </c>
      <c r="H2" s="322">
        <v>91</v>
      </c>
      <c r="I2" s="323">
        <v>70</v>
      </c>
      <c r="J2" s="322">
        <f>H2-I2</f>
        <v>21</v>
      </c>
      <c r="K2" s="322">
        <v>69</v>
      </c>
      <c r="M2" s="324">
        <f>F2-I2</f>
        <v>43</v>
      </c>
    </row>
    <row r="3" spans="1:13" s="324" customFormat="1" ht="19.5" customHeight="1" x14ac:dyDescent="0.3">
      <c r="A3" s="319" t="s">
        <v>312</v>
      </c>
      <c r="B3" s="320" t="s">
        <v>313</v>
      </c>
      <c r="C3" s="320"/>
      <c r="D3" s="319"/>
      <c r="E3" s="319" t="s">
        <v>314</v>
      </c>
      <c r="F3" s="319">
        <v>165</v>
      </c>
      <c r="G3" s="319">
        <v>168</v>
      </c>
      <c r="H3" s="325">
        <v>100</v>
      </c>
      <c r="I3" s="325">
        <v>95</v>
      </c>
      <c r="J3" s="322">
        <f t="shared" ref="J3:J25" si="0">H3-I3</f>
        <v>5</v>
      </c>
      <c r="K3" s="325">
        <v>86</v>
      </c>
      <c r="M3" s="324">
        <f t="shared" ref="M3:M25" si="1">F3-I3</f>
        <v>70</v>
      </c>
    </row>
    <row r="4" spans="1:13" s="324" customFormat="1" ht="19.5" customHeight="1" x14ac:dyDescent="0.3">
      <c r="A4" s="319" t="s">
        <v>315</v>
      </c>
      <c r="B4" s="320" t="s">
        <v>316</v>
      </c>
      <c r="C4" s="320"/>
      <c r="D4" s="319"/>
      <c r="E4" s="319" t="s">
        <v>317</v>
      </c>
      <c r="F4" s="319">
        <v>123</v>
      </c>
      <c r="G4" s="319">
        <v>126</v>
      </c>
      <c r="H4" s="325">
        <v>160</v>
      </c>
      <c r="I4" s="326">
        <v>116</v>
      </c>
      <c r="J4" s="322">
        <f t="shared" si="0"/>
        <v>44</v>
      </c>
      <c r="K4" s="325">
        <v>103</v>
      </c>
      <c r="M4" s="324">
        <f t="shared" si="1"/>
        <v>7</v>
      </c>
    </row>
    <row r="5" spans="1:13" s="324" customFormat="1" ht="19.5" customHeight="1" x14ac:dyDescent="0.3">
      <c r="A5" s="319" t="s">
        <v>318</v>
      </c>
      <c r="B5" s="320" t="s">
        <v>319</v>
      </c>
      <c r="C5" s="320"/>
      <c r="D5" s="319"/>
      <c r="E5" s="319"/>
      <c r="F5" s="319">
        <v>92</v>
      </c>
      <c r="G5" s="319">
        <v>130</v>
      </c>
      <c r="H5" s="325">
        <v>105</v>
      </c>
      <c r="I5" s="325" t="s">
        <v>320</v>
      </c>
      <c r="J5" s="322" t="e">
        <f t="shared" si="0"/>
        <v>#VALUE!</v>
      </c>
      <c r="K5" s="325" t="s">
        <v>381</v>
      </c>
      <c r="M5" s="324" t="e">
        <f t="shared" si="1"/>
        <v>#VALUE!</v>
      </c>
    </row>
    <row r="6" spans="1:13" s="324" customFormat="1" ht="19.5" customHeight="1" x14ac:dyDescent="0.3">
      <c r="A6" s="327" t="s">
        <v>321</v>
      </c>
      <c r="B6" s="320" t="s">
        <v>322</v>
      </c>
      <c r="C6" s="320"/>
      <c r="D6" s="319" t="s">
        <v>323</v>
      </c>
      <c r="E6" s="319" t="s">
        <v>275</v>
      </c>
      <c r="F6" s="319">
        <v>124</v>
      </c>
      <c r="G6" s="319">
        <v>122</v>
      </c>
      <c r="H6" s="325">
        <v>114</v>
      </c>
      <c r="I6" s="325" t="s">
        <v>324</v>
      </c>
      <c r="J6" s="322" t="e">
        <f t="shared" si="0"/>
        <v>#VALUE!</v>
      </c>
      <c r="K6" s="325" t="s">
        <v>381</v>
      </c>
      <c r="M6" s="324" t="e">
        <f t="shared" si="1"/>
        <v>#VALUE!</v>
      </c>
    </row>
    <row r="7" spans="1:13" s="324" customFormat="1" ht="19.5" customHeight="1" x14ac:dyDescent="0.3">
      <c r="A7" s="319" t="s">
        <v>325</v>
      </c>
      <c r="B7" s="320" t="s">
        <v>326</v>
      </c>
      <c r="C7" s="320" t="s">
        <v>119</v>
      </c>
      <c r="D7" s="319" t="s">
        <v>327</v>
      </c>
      <c r="E7" s="319" t="s">
        <v>328</v>
      </c>
      <c r="F7" s="319">
        <v>91</v>
      </c>
      <c r="G7" s="319">
        <v>86</v>
      </c>
      <c r="H7" s="325">
        <v>96</v>
      </c>
      <c r="I7" s="326">
        <v>93</v>
      </c>
      <c r="J7" s="322">
        <f t="shared" si="0"/>
        <v>3</v>
      </c>
      <c r="K7" s="325">
        <v>98</v>
      </c>
      <c r="M7" s="324">
        <f t="shared" si="1"/>
        <v>-2</v>
      </c>
    </row>
    <row r="8" spans="1:13" s="324" customFormat="1" ht="19.5" customHeight="1" x14ac:dyDescent="0.3">
      <c r="A8" s="319" t="s">
        <v>329</v>
      </c>
      <c r="B8" s="320" t="s">
        <v>330</v>
      </c>
      <c r="C8" s="320"/>
      <c r="D8" s="319"/>
      <c r="E8" s="319" t="s">
        <v>331</v>
      </c>
      <c r="F8" s="319">
        <v>0</v>
      </c>
      <c r="G8" s="319">
        <v>0</v>
      </c>
      <c r="H8" s="325">
        <v>104</v>
      </c>
      <c r="I8" s="325">
        <v>109</v>
      </c>
      <c r="J8" s="322">
        <f t="shared" si="0"/>
        <v>-5</v>
      </c>
      <c r="K8" s="325">
        <v>109</v>
      </c>
      <c r="M8" s="324">
        <f t="shared" si="1"/>
        <v>-109</v>
      </c>
    </row>
    <row r="9" spans="1:13" s="324" customFormat="1" ht="19.5" customHeight="1" x14ac:dyDescent="0.3">
      <c r="A9" s="319" t="s">
        <v>332</v>
      </c>
      <c r="B9" s="320" t="s">
        <v>333</v>
      </c>
      <c r="C9" s="320"/>
      <c r="D9" s="319"/>
      <c r="E9" s="319">
        <v>310</v>
      </c>
      <c r="F9" s="319">
        <v>141</v>
      </c>
      <c r="G9" s="319">
        <v>102</v>
      </c>
      <c r="H9" s="325">
        <v>110</v>
      </c>
      <c r="I9" s="325">
        <v>96</v>
      </c>
      <c r="J9" s="322">
        <f t="shared" si="0"/>
        <v>14</v>
      </c>
      <c r="K9" s="325" t="s">
        <v>381</v>
      </c>
      <c r="M9" s="324">
        <f t="shared" si="1"/>
        <v>45</v>
      </c>
    </row>
    <row r="10" spans="1:13" s="324" customFormat="1" ht="19.5" customHeight="1" x14ac:dyDescent="0.3">
      <c r="A10" s="319" t="s">
        <v>334</v>
      </c>
      <c r="B10" s="320" t="s">
        <v>335</v>
      </c>
      <c r="C10" s="320"/>
      <c r="D10" s="319"/>
      <c r="E10" s="319"/>
      <c r="F10" s="319" t="s">
        <v>336</v>
      </c>
      <c r="G10" s="319">
        <v>123</v>
      </c>
      <c r="H10" s="325">
        <v>159</v>
      </c>
      <c r="I10" s="325">
        <v>143</v>
      </c>
      <c r="J10" s="322">
        <f t="shared" si="0"/>
        <v>16</v>
      </c>
      <c r="K10" s="325">
        <v>128</v>
      </c>
      <c r="M10" s="324" t="e">
        <f t="shared" si="1"/>
        <v>#VALUE!</v>
      </c>
    </row>
    <row r="11" spans="1:13" s="324" customFormat="1" ht="19.5" customHeight="1" x14ac:dyDescent="0.3">
      <c r="A11" s="319" t="s">
        <v>337</v>
      </c>
      <c r="B11" s="320" t="s">
        <v>338</v>
      </c>
      <c r="C11" s="320"/>
      <c r="D11" s="319"/>
      <c r="E11" s="319" t="s">
        <v>339</v>
      </c>
      <c r="F11" s="319"/>
      <c r="G11" s="319">
        <v>89</v>
      </c>
      <c r="H11" s="325">
        <v>111</v>
      </c>
      <c r="I11" s="326">
        <v>105</v>
      </c>
      <c r="J11" s="322">
        <f t="shared" si="0"/>
        <v>6</v>
      </c>
      <c r="K11" s="325" t="s">
        <v>382</v>
      </c>
      <c r="M11" s="324">
        <f t="shared" si="1"/>
        <v>-105</v>
      </c>
    </row>
    <row r="12" spans="1:13" s="324" customFormat="1" ht="19.5" customHeight="1" x14ac:dyDescent="0.3">
      <c r="A12" s="319" t="s">
        <v>340</v>
      </c>
      <c r="B12" s="320" t="s">
        <v>341</v>
      </c>
      <c r="C12" s="320"/>
      <c r="D12" s="319"/>
      <c r="E12" s="319">
        <v>280</v>
      </c>
      <c r="F12" s="319">
        <v>117</v>
      </c>
      <c r="G12" s="319">
        <v>98</v>
      </c>
      <c r="H12" s="325">
        <v>111</v>
      </c>
      <c r="I12" s="325">
        <v>95</v>
      </c>
      <c r="J12" s="322">
        <f t="shared" si="0"/>
        <v>16</v>
      </c>
      <c r="K12" s="325">
        <v>98</v>
      </c>
      <c r="M12" s="324">
        <f t="shared" si="1"/>
        <v>22</v>
      </c>
    </row>
    <row r="13" spans="1:13" s="324" customFormat="1" ht="19.5" customHeight="1" x14ac:dyDescent="0.3">
      <c r="A13" s="319" t="s">
        <v>342</v>
      </c>
      <c r="B13" s="320" t="s">
        <v>343</v>
      </c>
      <c r="C13" s="320"/>
      <c r="D13" s="319"/>
      <c r="E13" s="319" t="s">
        <v>344</v>
      </c>
      <c r="F13" s="319">
        <v>135</v>
      </c>
      <c r="G13" s="319">
        <v>58</v>
      </c>
      <c r="H13" s="325">
        <v>69</v>
      </c>
      <c r="I13" s="326">
        <v>59</v>
      </c>
      <c r="J13" s="322">
        <f t="shared" si="0"/>
        <v>10</v>
      </c>
      <c r="K13" s="325">
        <v>103</v>
      </c>
      <c r="M13" s="324">
        <f t="shared" si="1"/>
        <v>76</v>
      </c>
    </row>
    <row r="14" spans="1:13" s="324" customFormat="1" ht="19.5" customHeight="1" x14ac:dyDescent="0.3">
      <c r="A14" s="319" t="s">
        <v>345</v>
      </c>
      <c r="B14" s="320" t="s">
        <v>346</v>
      </c>
      <c r="C14" s="320" t="s">
        <v>347</v>
      </c>
      <c r="D14" s="319"/>
      <c r="E14" s="319" t="s">
        <v>344</v>
      </c>
      <c r="F14" s="319">
        <v>160</v>
      </c>
      <c r="G14" s="319">
        <v>86</v>
      </c>
      <c r="H14" s="325">
        <v>75</v>
      </c>
      <c r="I14" s="326">
        <v>64</v>
      </c>
      <c r="J14" s="322">
        <f t="shared" si="0"/>
        <v>11</v>
      </c>
      <c r="K14" s="325">
        <v>67</v>
      </c>
      <c r="M14" s="324">
        <f t="shared" si="1"/>
        <v>96</v>
      </c>
    </row>
    <row r="15" spans="1:13" s="324" customFormat="1" ht="19.5" customHeight="1" x14ac:dyDescent="0.3">
      <c r="A15" s="327" t="s">
        <v>108</v>
      </c>
      <c r="B15" s="320" t="s">
        <v>348</v>
      </c>
      <c r="C15" s="320"/>
      <c r="D15" s="319" t="s">
        <v>323</v>
      </c>
      <c r="E15" s="319"/>
      <c r="F15" s="319"/>
      <c r="G15" s="319"/>
      <c r="H15" s="325"/>
      <c r="I15" s="325"/>
      <c r="J15" s="322">
        <f t="shared" si="0"/>
        <v>0</v>
      </c>
      <c r="K15" s="325"/>
      <c r="M15" s="324">
        <f t="shared" si="1"/>
        <v>0</v>
      </c>
    </row>
    <row r="16" spans="1:13" s="324" customFormat="1" ht="19.5" customHeight="1" x14ac:dyDescent="0.3">
      <c r="A16" s="319" t="s">
        <v>349</v>
      </c>
      <c r="B16" s="320" t="s">
        <v>350</v>
      </c>
      <c r="C16" s="320"/>
      <c r="D16" s="319"/>
      <c r="E16" s="319" t="s">
        <v>351</v>
      </c>
      <c r="F16" s="319">
        <v>56</v>
      </c>
      <c r="G16" s="319">
        <v>76</v>
      </c>
      <c r="H16" s="325">
        <v>89</v>
      </c>
      <c r="I16" s="326">
        <v>79</v>
      </c>
      <c r="J16" s="322">
        <f t="shared" si="0"/>
        <v>10</v>
      </c>
      <c r="K16" s="325" t="s">
        <v>383</v>
      </c>
      <c r="M16" s="324">
        <f t="shared" si="1"/>
        <v>-23</v>
      </c>
    </row>
    <row r="17" spans="1:13" s="324" customFormat="1" ht="19.5" customHeight="1" x14ac:dyDescent="0.3">
      <c r="A17" s="319" t="s">
        <v>352</v>
      </c>
      <c r="B17" s="320" t="s">
        <v>353</v>
      </c>
      <c r="C17" s="320"/>
      <c r="D17" s="319"/>
      <c r="E17" s="319" t="s">
        <v>354</v>
      </c>
      <c r="F17" s="319">
        <v>50</v>
      </c>
      <c r="G17" s="319">
        <v>33</v>
      </c>
      <c r="H17" s="325">
        <v>44</v>
      </c>
      <c r="I17" s="326">
        <v>33</v>
      </c>
      <c r="J17" s="322">
        <f t="shared" si="0"/>
        <v>11</v>
      </c>
      <c r="K17" s="325">
        <v>37</v>
      </c>
      <c r="M17" s="324">
        <f t="shared" si="1"/>
        <v>17</v>
      </c>
    </row>
    <row r="18" spans="1:13" s="324" customFormat="1" ht="19.5" customHeight="1" x14ac:dyDescent="0.3">
      <c r="A18" s="319" t="s">
        <v>355</v>
      </c>
      <c r="B18" s="320" t="s">
        <v>356</v>
      </c>
      <c r="C18" s="320"/>
      <c r="D18" s="319" t="s">
        <v>357</v>
      </c>
      <c r="E18" s="319" t="s">
        <v>354</v>
      </c>
      <c r="F18" s="319">
        <v>150</v>
      </c>
      <c r="G18" s="319"/>
      <c r="H18" s="325">
        <v>140</v>
      </c>
      <c r="I18" s="326">
        <v>108</v>
      </c>
      <c r="J18" s="322">
        <f t="shared" si="0"/>
        <v>32</v>
      </c>
      <c r="K18" s="325">
        <v>106</v>
      </c>
      <c r="M18" s="324">
        <f t="shared" si="1"/>
        <v>42</v>
      </c>
    </row>
    <row r="19" spans="1:13" s="324" customFormat="1" ht="19.5" customHeight="1" x14ac:dyDescent="0.3">
      <c r="A19" s="319" t="s">
        <v>358</v>
      </c>
      <c r="B19" s="320" t="s">
        <v>359</v>
      </c>
      <c r="C19" s="320"/>
      <c r="D19" s="319"/>
      <c r="E19" s="319"/>
      <c r="F19" s="319"/>
      <c r="G19" s="319"/>
      <c r="H19" s="325"/>
      <c r="I19" s="325">
        <v>63</v>
      </c>
      <c r="J19" s="322">
        <f t="shared" si="0"/>
        <v>-63</v>
      </c>
      <c r="K19" s="325">
        <v>60</v>
      </c>
      <c r="M19" s="324">
        <f t="shared" si="1"/>
        <v>-63</v>
      </c>
    </row>
    <row r="20" spans="1:13" s="324" customFormat="1" ht="19.5" customHeight="1" x14ac:dyDescent="0.3">
      <c r="A20" s="319" t="s">
        <v>360</v>
      </c>
      <c r="B20" s="320" t="s">
        <v>361</v>
      </c>
      <c r="C20" s="320"/>
      <c r="D20" s="319"/>
      <c r="E20" s="319"/>
      <c r="F20" s="319"/>
      <c r="G20" s="319">
        <v>56</v>
      </c>
      <c r="H20" s="325">
        <v>94</v>
      </c>
      <c r="I20" s="325">
        <v>53</v>
      </c>
      <c r="J20" s="322">
        <f t="shared" si="0"/>
        <v>41</v>
      </c>
      <c r="K20" s="325">
        <v>57</v>
      </c>
      <c r="M20" s="324">
        <f t="shared" si="1"/>
        <v>-53</v>
      </c>
    </row>
    <row r="21" spans="1:13" s="324" customFormat="1" ht="19.5" customHeight="1" x14ac:dyDescent="0.3">
      <c r="A21" s="319" t="s">
        <v>362</v>
      </c>
      <c r="B21" s="320" t="s">
        <v>363</v>
      </c>
      <c r="C21" s="320"/>
      <c r="D21" s="319"/>
      <c r="E21" s="319"/>
      <c r="F21" s="319"/>
      <c r="G21" s="319">
        <v>53</v>
      </c>
      <c r="H21" s="325">
        <v>93</v>
      </c>
      <c r="I21" s="325">
        <v>55</v>
      </c>
      <c r="J21" s="322">
        <f t="shared" si="0"/>
        <v>38</v>
      </c>
      <c r="K21" s="325">
        <v>45</v>
      </c>
      <c r="M21" s="324">
        <f t="shared" si="1"/>
        <v>-55</v>
      </c>
    </row>
    <row r="22" spans="1:13" s="324" customFormat="1" ht="19.5" customHeight="1" x14ac:dyDescent="0.3">
      <c r="A22" s="319" t="s">
        <v>364</v>
      </c>
      <c r="B22" s="320" t="s">
        <v>365</v>
      </c>
      <c r="C22" s="320"/>
      <c r="D22" s="319"/>
      <c r="E22" s="319" t="s">
        <v>344</v>
      </c>
      <c r="F22" s="319">
        <v>93</v>
      </c>
      <c r="G22" s="319">
        <v>98</v>
      </c>
      <c r="H22" s="325">
        <v>93</v>
      </c>
      <c r="I22" s="325">
        <v>87</v>
      </c>
      <c r="J22" s="322">
        <f t="shared" si="0"/>
        <v>6</v>
      </c>
      <c r="K22" s="325" t="s">
        <v>381</v>
      </c>
      <c r="M22" s="324">
        <f t="shared" si="1"/>
        <v>6</v>
      </c>
    </row>
    <row r="23" spans="1:13" s="324" customFormat="1" ht="19.5" customHeight="1" x14ac:dyDescent="0.3">
      <c r="A23" s="319" t="s">
        <v>366</v>
      </c>
      <c r="B23" s="320" t="s">
        <v>367</v>
      </c>
      <c r="C23" s="320"/>
      <c r="D23" s="319"/>
      <c r="E23" s="319" t="s">
        <v>368</v>
      </c>
      <c r="F23" s="319">
        <v>80</v>
      </c>
      <c r="G23" s="319">
        <v>101</v>
      </c>
      <c r="H23" s="325">
        <v>88</v>
      </c>
      <c r="I23" s="325">
        <v>85</v>
      </c>
      <c r="J23" s="322">
        <f t="shared" si="0"/>
        <v>3</v>
      </c>
      <c r="K23" s="325">
        <v>98</v>
      </c>
      <c r="M23" s="324">
        <f t="shared" si="1"/>
        <v>-5</v>
      </c>
    </row>
    <row r="24" spans="1:13" s="324" customFormat="1" ht="19.5" customHeight="1" x14ac:dyDescent="0.3">
      <c r="A24" s="319" t="s">
        <v>369</v>
      </c>
      <c r="B24" s="320" t="s">
        <v>370</v>
      </c>
      <c r="C24" s="320"/>
      <c r="D24" s="319"/>
      <c r="E24" s="319" t="s">
        <v>100</v>
      </c>
      <c r="F24" s="319" t="s">
        <v>336</v>
      </c>
      <c r="G24" s="319">
        <v>91</v>
      </c>
      <c r="H24" s="325">
        <v>97</v>
      </c>
      <c r="I24" s="325">
        <v>104</v>
      </c>
      <c r="J24" s="322">
        <f t="shared" si="0"/>
        <v>-7</v>
      </c>
      <c r="K24" s="325">
        <v>103</v>
      </c>
      <c r="M24" s="324" t="e">
        <f t="shared" si="1"/>
        <v>#VALUE!</v>
      </c>
    </row>
    <row r="25" spans="1:13" s="324" customFormat="1" ht="19.5" customHeight="1" x14ac:dyDescent="0.3">
      <c r="A25" s="319" t="s">
        <v>371</v>
      </c>
      <c r="B25" s="320" t="s">
        <v>372</v>
      </c>
      <c r="C25" s="320"/>
      <c r="D25" s="319"/>
      <c r="E25" s="319" t="s">
        <v>373</v>
      </c>
      <c r="F25" s="319" t="s">
        <v>336</v>
      </c>
      <c r="G25" s="319">
        <v>87</v>
      </c>
      <c r="H25" s="325">
        <v>106</v>
      </c>
      <c r="I25" s="326">
        <v>63</v>
      </c>
      <c r="J25" s="322">
        <f t="shared" si="0"/>
        <v>43</v>
      </c>
      <c r="K25" s="325" t="s">
        <v>384</v>
      </c>
      <c r="M25" s="324" t="e">
        <f t="shared" si="1"/>
        <v>#VALUE!</v>
      </c>
    </row>
  </sheetData>
  <pageMargins left="0.7" right="0.7" top="0.75" bottom="0.75" header="0.3" footer="0.3"/>
  <pageSetup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8DD270-0BE2-4AE3-85ED-BEDE50D350D4}">
  <dimension ref="A2:L14"/>
  <sheetViews>
    <sheetView workbookViewId="0">
      <selection activeCell="F3" sqref="F3"/>
    </sheetView>
  </sheetViews>
  <sheetFormatPr defaultRowHeight="14.4" x14ac:dyDescent="0.3"/>
  <sheetData>
    <row r="2" spans="1:12" x14ac:dyDescent="0.3">
      <c r="B2">
        <v>1</v>
      </c>
      <c r="C2">
        <v>3</v>
      </c>
      <c r="D2">
        <v>6</v>
      </c>
      <c r="E2">
        <v>10</v>
      </c>
      <c r="F2">
        <v>12</v>
      </c>
      <c r="G2">
        <v>13</v>
      </c>
      <c r="H2">
        <v>15</v>
      </c>
      <c r="I2">
        <v>16</v>
      </c>
      <c r="J2">
        <v>17</v>
      </c>
    </row>
    <row r="5" spans="1:12" x14ac:dyDescent="0.3">
      <c r="A5" s="272">
        <v>45610</v>
      </c>
      <c r="B5" s="1">
        <v>8645</v>
      </c>
      <c r="C5" s="1">
        <v>3920</v>
      </c>
      <c r="D5" s="1">
        <v>4136</v>
      </c>
      <c r="E5" s="1">
        <v>11715</v>
      </c>
      <c r="F5" s="1">
        <v>12804</v>
      </c>
      <c r="G5" s="1">
        <v>8388</v>
      </c>
      <c r="H5" s="1">
        <v>12907</v>
      </c>
      <c r="I5" s="1"/>
      <c r="J5" s="1"/>
      <c r="K5" s="1"/>
      <c r="L5" s="1">
        <f>SUM(B5:K5)</f>
        <v>62515</v>
      </c>
    </row>
    <row r="6" spans="1:12" x14ac:dyDescent="0.3">
      <c r="A6" s="272">
        <v>45622</v>
      </c>
      <c r="B6" s="1">
        <v>8053</v>
      </c>
      <c r="C6" s="1">
        <v>3620</v>
      </c>
      <c r="D6" s="1">
        <v>3680</v>
      </c>
      <c r="E6" s="1">
        <v>7172</v>
      </c>
      <c r="F6" s="1">
        <v>8779</v>
      </c>
      <c r="G6" s="1">
        <v>11863</v>
      </c>
      <c r="H6" s="1">
        <v>11107</v>
      </c>
      <c r="I6" s="1">
        <v>5076</v>
      </c>
      <c r="J6" s="1">
        <v>2628</v>
      </c>
      <c r="K6" s="1"/>
      <c r="L6" s="1">
        <f t="shared" ref="L6:L14" si="0">SUM(B6:K6)</f>
        <v>61978</v>
      </c>
    </row>
    <row r="7" spans="1:12" x14ac:dyDescent="0.3">
      <c r="A7" s="272">
        <v>45623</v>
      </c>
      <c r="B7" s="1">
        <v>8278</v>
      </c>
      <c r="C7" s="1">
        <v>6350</v>
      </c>
      <c r="D7" s="1">
        <v>3996</v>
      </c>
      <c r="E7" s="1">
        <v>3528</v>
      </c>
      <c r="F7" s="1">
        <v>10302</v>
      </c>
      <c r="G7" s="1">
        <v>13354</v>
      </c>
      <c r="H7" s="1">
        <v>13590</v>
      </c>
      <c r="I7" s="1">
        <v>5574</v>
      </c>
      <c r="J7" s="1">
        <v>4362</v>
      </c>
      <c r="K7" s="1"/>
      <c r="L7" s="1">
        <f t="shared" si="0"/>
        <v>69334</v>
      </c>
    </row>
    <row r="8" spans="1:12" x14ac:dyDescent="0.3">
      <c r="A8" s="272">
        <v>45624</v>
      </c>
      <c r="B8" s="1">
        <v>11420</v>
      </c>
      <c r="C8" s="1">
        <v>3630</v>
      </c>
      <c r="D8" s="1">
        <v>4981</v>
      </c>
      <c r="E8" s="1">
        <v>0</v>
      </c>
      <c r="F8" s="1">
        <v>6875</v>
      </c>
      <c r="G8" s="1">
        <v>17893</v>
      </c>
      <c r="H8" s="1">
        <v>17829</v>
      </c>
      <c r="I8" s="1">
        <v>7682</v>
      </c>
      <c r="J8" s="1">
        <v>1017</v>
      </c>
      <c r="K8" s="1"/>
      <c r="L8" s="1">
        <f t="shared" si="0"/>
        <v>71327</v>
      </c>
    </row>
    <row r="9" spans="1:12" x14ac:dyDescent="0.3">
      <c r="A9" s="272">
        <v>45625</v>
      </c>
      <c r="B9" s="1">
        <v>11551</v>
      </c>
      <c r="C9" s="1">
        <v>3140</v>
      </c>
      <c r="D9" s="1">
        <v>4509</v>
      </c>
      <c r="E9" s="1">
        <v>209</v>
      </c>
      <c r="F9" s="1">
        <v>6128</v>
      </c>
      <c r="G9" s="1">
        <v>17373</v>
      </c>
      <c r="H9" s="1">
        <v>17805</v>
      </c>
      <c r="I9" s="1">
        <v>7325</v>
      </c>
      <c r="J9" s="1">
        <v>1022</v>
      </c>
      <c r="K9" s="1"/>
      <c r="L9" s="1">
        <f t="shared" si="0"/>
        <v>69062</v>
      </c>
    </row>
    <row r="10" spans="1:12" x14ac:dyDescent="0.3">
      <c r="A10" s="272">
        <v>45626</v>
      </c>
      <c r="B10" s="1">
        <v>11339</v>
      </c>
      <c r="C10" s="1">
        <v>0</v>
      </c>
      <c r="D10" s="1">
        <v>4200</v>
      </c>
      <c r="E10" s="1">
        <v>388</v>
      </c>
      <c r="F10" s="1">
        <v>8506</v>
      </c>
      <c r="G10" s="1">
        <v>16716</v>
      </c>
      <c r="H10" s="1">
        <v>17594</v>
      </c>
      <c r="I10" s="1">
        <v>6883</v>
      </c>
      <c r="J10" s="1">
        <v>1021</v>
      </c>
      <c r="K10" s="1"/>
      <c r="L10" s="1">
        <f t="shared" si="0"/>
        <v>66647</v>
      </c>
    </row>
    <row r="11" spans="1:12" x14ac:dyDescent="0.3">
      <c r="A11" s="272">
        <v>45627</v>
      </c>
      <c r="B11" s="1">
        <v>11312</v>
      </c>
      <c r="C11" s="1">
        <v>3010</v>
      </c>
      <c r="D11" s="1">
        <v>4129</v>
      </c>
      <c r="E11" s="1">
        <v>0</v>
      </c>
      <c r="F11" s="1">
        <v>26</v>
      </c>
      <c r="G11" s="1">
        <v>17410</v>
      </c>
      <c r="H11" s="1">
        <v>17948</v>
      </c>
      <c r="I11" s="1">
        <v>7231</v>
      </c>
      <c r="J11" s="1">
        <v>1020</v>
      </c>
      <c r="K11" s="1"/>
      <c r="L11" s="1">
        <f t="shared" si="0"/>
        <v>62086</v>
      </c>
    </row>
    <row r="12" spans="1:12" x14ac:dyDescent="0.3">
      <c r="A12" s="272">
        <v>45628</v>
      </c>
      <c r="B12" s="1">
        <v>11045</v>
      </c>
      <c r="C12" s="1">
        <v>5210</v>
      </c>
      <c r="D12" s="1">
        <v>4011</v>
      </c>
      <c r="E12" s="1">
        <v>0</v>
      </c>
      <c r="F12" s="1">
        <v>7834</v>
      </c>
      <c r="G12" s="1">
        <v>16641</v>
      </c>
      <c r="H12" s="1">
        <v>17489</v>
      </c>
      <c r="I12" s="1">
        <v>5415</v>
      </c>
      <c r="J12" s="1">
        <v>252</v>
      </c>
      <c r="K12" s="1"/>
      <c r="L12" s="1">
        <f t="shared" si="0"/>
        <v>67897</v>
      </c>
    </row>
    <row r="13" spans="1:12" x14ac:dyDescent="0.3">
      <c r="A13" s="272">
        <v>45629</v>
      </c>
      <c r="B13" s="1">
        <v>11969</v>
      </c>
      <c r="C13" s="1">
        <v>2490</v>
      </c>
      <c r="D13" s="1">
        <v>3328</v>
      </c>
      <c r="E13" s="1">
        <v>0</v>
      </c>
      <c r="F13" s="1">
        <v>5804</v>
      </c>
      <c r="G13" s="1">
        <v>16737</v>
      </c>
      <c r="H13" s="1">
        <v>17897</v>
      </c>
      <c r="I13" s="1">
        <v>6597</v>
      </c>
      <c r="J13" s="1">
        <v>1022</v>
      </c>
      <c r="K13" s="1"/>
      <c r="L13" s="1">
        <f t="shared" si="0"/>
        <v>65844</v>
      </c>
    </row>
    <row r="14" spans="1:12" x14ac:dyDescent="0.3">
      <c r="A14" s="272">
        <v>45631</v>
      </c>
      <c r="B14" s="1">
        <v>12131</v>
      </c>
      <c r="C14" s="1">
        <v>3300</v>
      </c>
      <c r="D14" s="1">
        <v>2505</v>
      </c>
      <c r="E14" s="1">
        <v>0</v>
      </c>
      <c r="F14" s="1">
        <v>7812</v>
      </c>
      <c r="G14" s="1">
        <v>16459</v>
      </c>
      <c r="H14" s="1">
        <v>18086</v>
      </c>
      <c r="I14" s="1">
        <v>6757</v>
      </c>
      <c r="J14" s="1">
        <v>33</v>
      </c>
      <c r="K14" s="1"/>
      <c r="L14" s="1">
        <f t="shared" si="0"/>
        <v>67083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29</vt:i4>
      </vt:variant>
      <vt:variant>
        <vt:lpstr>Named Ranges</vt:lpstr>
      </vt:variant>
      <vt:variant>
        <vt:i4>4</vt:i4>
      </vt:variant>
    </vt:vector>
  </HeadingPairs>
  <TitlesOfParts>
    <vt:vector size="33" baseType="lpstr">
      <vt:lpstr>Instructions</vt:lpstr>
      <vt:lpstr>New Data</vt:lpstr>
      <vt:lpstr>New GPD</vt:lpstr>
      <vt:lpstr>Data Input</vt:lpstr>
      <vt:lpstr>Data Summary GPD</vt:lpstr>
      <vt:lpstr>Problems</vt:lpstr>
      <vt:lpstr>Water Ht</vt:lpstr>
      <vt:lpstr>Water Ht (Colleen)</vt:lpstr>
      <vt:lpstr>Well Team #</vt:lpstr>
      <vt:lpstr>Summary Graph</vt:lpstr>
      <vt:lpstr>Data Summary Gal.</vt:lpstr>
      <vt:lpstr>Historical Data</vt:lpstr>
      <vt:lpstr>Well Depth Survey</vt:lpstr>
      <vt:lpstr>Proposed</vt:lpstr>
      <vt:lpstr>Well #1</vt:lpstr>
      <vt:lpstr>Well #2</vt:lpstr>
      <vt:lpstr>Well #3</vt:lpstr>
      <vt:lpstr>Well #4</vt:lpstr>
      <vt:lpstr>Well #7</vt:lpstr>
      <vt:lpstr>Well #10</vt:lpstr>
      <vt:lpstr>Well #11</vt:lpstr>
      <vt:lpstr>Well #12</vt:lpstr>
      <vt:lpstr>Well #13</vt:lpstr>
      <vt:lpstr>Well #15</vt:lpstr>
      <vt:lpstr>Well #16</vt:lpstr>
      <vt:lpstr>Well #17</vt:lpstr>
      <vt:lpstr>Well #19</vt:lpstr>
      <vt:lpstr>Yamaguchi</vt:lpstr>
      <vt:lpstr>SCE Correlation</vt:lpstr>
      <vt:lpstr>'Data Input'!Print_Area</vt:lpstr>
      <vt:lpstr>'SCE Correlation'!Print_Area</vt:lpstr>
      <vt:lpstr>'Data Input'!Print_Titles</vt:lpstr>
      <vt:lpstr>'SCE Correlation'!Print_Titles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Karina Gonzalez</dc:creator>
  <cp:lastModifiedBy>Gordon Leon</cp:lastModifiedBy>
  <cp:lastPrinted>2025-03-25T13:28:53Z</cp:lastPrinted>
  <dcterms:created xsi:type="dcterms:W3CDTF">2021-06-09T21:36:04Z</dcterms:created>
  <dcterms:modified xsi:type="dcterms:W3CDTF">2025-05-12T17:09:07Z</dcterms:modified>
</cp:coreProperties>
</file>